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11250" activeTab="1"/>
  </bookViews>
  <sheets>
    <sheet name="autovehicule" sheetId="1" r:id="rId1"/>
    <sheet name="utiliz DJ" sheetId="2" r:id="rId2"/>
    <sheet name="Foaie3" sheetId="3" r:id="rId3"/>
  </sheets>
  <definedNames>
    <definedName name="_xlnm.Print_Area" localSheetId="1">'utiliz DJ'!$A$1:$I$75</definedName>
    <definedName name="_xlnm.Print_Titles" localSheetId="0">'autovehicule'!$7:$8</definedName>
    <definedName name="_xlnm.Print_Titles" localSheetId="1">'utiliz DJ'!$10:$13</definedName>
  </definedNames>
  <calcPr fullCalcOnLoad="1"/>
</workbook>
</file>

<file path=xl/sharedStrings.xml><?xml version="1.0" encoding="utf-8"?>
<sst xmlns="http://schemas.openxmlformats.org/spreadsheetml/2006/main" count="332" uniqueCount="223">
  <si>
    <t>Nr. crt</t>
  </si>
  <si>
    <t>Denumire tarif</t>
  </si>
  <si>
    <t>Unitate de calcul</t>
  </si>
  <si>
    <t xml:space="preserve">Emitere autorizaţie speciala , traseu si condiţii de parcurs </t>
  </si>
  <si>
    <t xml:space="preserve">tarif/document </t>
  </si>
  <si>
    <t xml:space="preserve">Depăşirea masei total maxim admise , indiferent de tipul  suspensiilor , numărul de osii sau de roti </t>
  </si>
  <si>
    <t xml:space="preserve">Masa totala reala de </t>
  </si>
  <si>
    <t xml:space="preserve">( tone ) </t>
  </si>
  <si>
    <t>16,1 – 20,0</t>
  </si>
  <si>
    <t>tarif x km x tone depasite peste limita admisa</t>
  </si>
  <si>
    <t>20,1 – 25,0</t>
  </si>
  <si>
    <t>25,1 – 30,0</t>
  </si>
  <si>
    <t>30,1 – 35,0</t>
  </si>
  <si>
    <t>35,1 – 40,0</t>
  </si>
  <si>
    <t>40,1 – 45,0</t>
  </si>
  <si>
    <t>45,1 – 50,0</t>
  </si>
  <si>
    <t>50,1 – 55,0</t>
  </si>
  <si>
    <t>55,1 – 60,0</t>
  </si>
  <si>
    <t>Peste 60,0</t>
  </si>
  <si>
    <t xml:space="preserve">Depăşirea masei maxime admise pe axe , indiferent de numărul de osii sau de roti </t>
  </si>
  <si>
    <t xml:space="preserve">Axa simpla cu </t>
  </si>
  <si>
    <t>tarif x km x tone</t>
  </si>
  <si>
    <t>Suspensii pneumatice sau echivalente</t>
  </si>
  <si>
    <t xml:space="preserve">Alte suspensii decât cele pneumatice sau echivalente </t>
  </si>
  <si>
    <t xml:space="preserve">0,1 – 0,5 </t>
  </si>
  <si>
    <t xml:space="preserve">Tarifele prevăzute pentru suspensii pneumatice x 1,25 </t>
  </si>
  <si>
    <t>0,6 – 1,0</t>
  </si>
  <si>
    <t>1,1 – 1,5</t>
  </si>
  <si>
    <t>1,6 – 2,0</t>
  </si>
  <si>
    <t xml:space="preserve">2,1 – 2,5 </t>
  </si>
  <si>
    <t>2,6 – 3,0</t>
  </si>
  <si>
    <t>3,1 – 3,5</t>
  </si>
  <si>
    <t xml:space="preserve">Peste 3,5 </t>
  </si>
  <si>
    <t xml:space="preserve">Tarifele prevăzute pentru suspensii pneumatice x 1,5 </t>
  </si>
  <si>
    <t xml:space="preserve">Axa dubla cu </t>
  </si>
  <si>
    <t>Tarifele prevăzute pentru suspensii pneumatice x 1,25</t>
  </si>
  <si>
    <t xml:space="preserve">1,1 – 2,0 </t>
  </si>
  <si>
    <t>2,1 – 3,0</t>
  </si>
  <si>
    <t>3,1 – 4,0</t>
  </si>
  <si>
    <t>4,1 – 5,0</t>
  </si>
  <si>
    <t>5,1 – 6,0</t>
  </si>
  <si>
    <t xml:space="preserve">Peste 6,0 </t>
  </si>
  <si>
    <t>Tarifele prevăzute pentru suspensii pneumatice x 1,30</t>
  </si>
  <si>
    <t xml:space="preserve">Axa tripla cu </t>
  </si>
  <si>
    <t>( tone )</t>
  </si>
  <si>
    <t>0,1 – 0,5</t>
  </si>
  <si>
    <t>0,5 – 1,0</t>
  </si>
  <si>
    <t>1,1 – 2,0</t>
  </si>
  <si>
    <t>6,1 – 7,0</t>
  </si>
  <si>
    <t xml:space="preserve">Peste 7,0 </t>
  </si>
  <si>
    <t>Tarifele prevăzute pentru suspensii pneumatice x 1,5</t>
  </si>
  <si>
    <t xml:space="preserve">Depăşirea dimensiunilor maxime admise </t>
  </si>
  <si>
    <t xml:space="preserve">Lungime cu </t>
  </si>
  <si>
    <t xml:space="preserve">( metri ) </t>
  </si>
  <si>
    <t xml:space="preserve">fiecare 0,01 – 1,0 </t>
  </si>
  <si>
    <t>Latime cu</t>
  </si>
  <si>
    <t>0,01 – 2,00</t>
  </si>
  <si>
    <t>Peste 2,0</t>
  </si>
  <si>
    <t xml:space="preserve">Inaltime cu </t>
  </si>
  <si>
    <t>( metri )</t>
  </si>
  <si>
    <t>Peste 2,00</t>
  </si>
  <si>
    <t>Recântărire sau remăsurare</t>
  </si>
  <si>
    <t>Tarif / operaţie</t>
  </si>
  <si>
    <t xml:space="preserve">Cântărire la cerere </t>
  </si>
  <si>
    <t>11.01+5.20  lei pentru fiecare 0,1 – 1,0 tone</t>
  </si>
  <si>
    <t>8.22+7.00  lei pentru fiecare 0,1 – 1,0 tone</t>
  </si>
  <si>
    <t>10.92 + 5.20 lei pentru fiecare 0,1 – 0,5 tone</t>
  </si>
  <si>
    <t xml:space="preserve">5.71+0.52 lei pentru fiecare 0,1 – 5,0 tone peste masa totala maxima admisa </t>
  </si>
  <si>
    <t>0.20 + 0.42 lei pentru fiecare 0,1 – 1,0 metri</t>
  </si>
  <si>
    <t>0.72 lei pentru fiecare 0,01 – 0,5 metri</t>
  </si>
  <si>
    <t>2.81+ 3.43 lei pentru fiecare 0,01 – 0,5 metri</t>
  </si>
  <si>
    <t>2.82+ 3.44 lei pentru fiecare 0,01 – 0,5 metri</t>
  </si>
  <si>
    <t>Utilizări</t>
  </si>
  <si>
    <t>U.M.</t>
  </si>
  <si>
    <t>Tarif</t>
  </si>
  <si>
    <t>lei / U.M. / luna</t>
  </si>
  <si>
    <t>A.</t>
  </si>
  <si>
    <t xml:space="preserve">Conducte pentru gaze , derivate , alte produse petroliere </t>
  </si>
  <si>
    <t>ml</t>
  </si>
  <si>
    <t>A.1.</t>
  </si>
  <si>
    <t xml:space="preserve">Subtraversare drum pietruit </t>
  </si>
  <si>
    <t>A.2.</t>
  </si>
  <si>
    <t xml:space="preserve">Subtraversare drum modernizat </t>
  </si>
  <si>
    <t>A.3.</t>
  </si>
  <si>
    <t>Instalaţii de conducte în lung</t>
  </si>
  <si>
    <t xml:space="preserve">   A.3.a.</t>
  </si>
  <si>
    <r>
      <t>Î</t>
    </r>
    <r>
      <rPr>
        <sz val="14"/>
        <rFont val="RomJurnalist"/>
        <family val="0"/>
      </rPr>
      <t>n ampriza</t>
    </r>
  </si>
  <si>
    <t xml:space="preserve">   A.3.b.</t>
  </si>
  <si>
    <t>În spaţiul de siguranţă</t>
  </si>
  <si>
    <t>Aerian</t>
  </si>
  <si>
    <t xml:space="preserve">Subteran </t>
  </si>
  <si>
    <t>A.4.</t>
  </si>
  <si>
    <t xml:space="preserve">Instalaţii de conducte in canale tehnice ale podurilor si pasajelor sau legate de suprastructura ori infrastructura acestora </t>
  </si>
  <si>
    <t xml:space="preserve">B. </t>
  </si>
  <si>
    <t xml:space="preserve">Conducte pentru apă , irigaţii , aburi , conducte de evacuare a apelor si alte asemănătoare </t>
  </si>
  <si>
    <t>B.1.</t>
  </si>
  <si>
    <t>La drumuri pietruite</t>
  </si>
  <si>
    <t xml:space="preserve"> B.1.a</t>
  </si>
  <si>
    <t>Subtraversări</t>
  </si>
  <si>
    <t xml:space="preserve"> B.1.b</t>
  </si>
  <si>
    <t>Traversare aeriana</t>
  </si>
  <si>
    <t>B.2.</t>
  </si>
  <si>
    <t xml:space="preserve">La drumuri modernizate </t>
  </si>
  <si>
    <t xml:space="preserve">  B.2.a</t>
  </si>
  <si>
    <t xml:space="preserve">  B.2.b</t>
  </si>
  <si>
    <t xml:space="preserve">       B.3</t>
  </si>
  <si>
    <t xml:space="preserve">Instalaţii de conducte în spaţiul de siguranţă , în lungul drumului </t>
  </si>
  <si>
    <t>B.4.</t>
  </si>
  <si>
    <t xml:space="preserve">Instalaţii de conducte în ampriză , în lungul drumului </t>
  </si>
  <si>
    <t>B.5.</t>
  </si>
  <si>
    <t xml:space="preserve">Instalaţii de conducte în canale tehnice ale podurilor şi pasajelor sau legate de suprastructura ori infrastructura acestora </t>
  </si>
  <si>
    <t>C.</t>
  </si>
  <si>
    <t>Conductori telefonici,electrici, cabluri TV si alte instalatii</t>
  </si>
  <si>
    <t>C.I.</t>
  </si>
  <si>
    <t xml:space="preserve">Conductori telefonici </t>
  </si>
  <si>
    <t>C.I.1.</t>
  </si>
  <si>
    <t xml:space="preserve"> C.I.1.a</t>
  </si>
  <si>
    <t>Traversare aeriana - persoane fizice</t>
  </si>
  <si>
    <t>C.I.2.</t>
  </si>
  <si>
    <t xml:space="preserve">Subtraversare </t>
  </si>
  <si>
    <t xml:space="preserve">Instalaţii în lungul drumului </t>
  </si>
  <si>
    <t xml:space="preserve"> C.I.3.a</t>
  </si>
  <si>
    <t xml:space="preserve">În ampriza drumului </t>
  </si>
  <si>
    <t xml:space="preserve"> C.I.3.b</t>
  </si>
  <si>
    <t>C.I. 4</t>
  </si>
  <si>
    <t>Instalaţii şi cable in canale tehnice ale podurilor şi pasajelor sau legate de suprastructura ori infrastructura acestora</t>
  </si>
  <si>
    <t>C.II.</t>
  </si>
  <si>
    <t>Cabluri electrice , TV si alte instalatii</t>
  </si>
  <si>
    <t>C.II.1.</t>
  </si>
  <si>
    <t>C.II.2.</t>
  </si>
  <si>
    <t xml:space="preserve">       C.II.3</t>
  </si>
  <si>
    <t>În spaţiul de siguranţa</t>
  </si>
  <si>
    <t>C.II. 4</t>
  </si>
  <si>
    <t>Instalaţii şi cable în canale tehnice ale podurilor şi pasajelor sau legate de suprastructura ori infrastructura acestora</t>
  </si>
  <si>
    <t>D.</t>
  </si>
  <si>
    <t xml:space="preserve">Cai ferate industriale </t>
  </si>
  <si>
    <t>D.1</t>
  </si>
  <si>
    <t xml:space="preserve">Traversare drum </t>
  </si>
  <si>
    <t xml:space="preserve"> D.1.a</t>
  </si>
  <si>
    <t>Drum pietruit</t>
  </si>
  <si>
    <t xml:space="preserve"> D.1.b</t>
  </si>
  <si>
    <t xml:space="preserve">Drum modernizat </t>
  </si>
  <si>
    <t xml:space="preserve">      D.2</t>
  </si>
  <si>
    <t>Instalare în spaţiul de siguranţă</t>
  </si>
  <si>
    <t xml:space="preserve">      D.3</t>
  </si>
  <si>
    <t>Instalare în ampriza</t>
  </si>
  <si>
    <t>E.</t>
  </si>
  <si>
    <t>mp</t>
  </si>
  <si>
    <t>F.</t>
  </si>
  <si>
    <t xml:space="preserve">Alte construcţii subterane în ampriza , în zona de siguranţă sau alte terenuri aparţinând drumului </t>
  </si>
  <si>
    <t>G.</t>
  </si>
  <si>
    <t xml:space="preserve">Panou publicitar </t>
  </si>
  <si>
    <t>G.1</t>
  </si>
  <si>
    <t xml:space="preserve">Suprafaţa panoului </t>
  </si>
  <si>
    <t>G.2</t>
  </si>
  <si>
    <t>Suprafaţa terenului ocupat *</t>
  </si>
  <si>
    <t>H.</t>
  </si>
  <si>
    <t>Spaţiu cu destinaţie comerciala , industriala , etc **</t>
  </si>
  <si>
    <t>I.</t>
  </si>
  <si>
    <t>J.</t>
  </si>
  <si>
    <t xml:space="preserve">Închiriere suprafeţe pentru valorificarea ierbii </t>
  </si>
  <si>
    <t>A.3.b.1</t>
  </si>
  <si>
    <t>A.3.b.2</t>
  </si>
  <si>
    <t>C.I.3</t>
  </si>
  <si>
    <t>C.II.3.a</t>
  </si>
  <si>
    <t>C.II.3.b</t>
  </si>
  <si>
    <t>TARIFE</t>
  </si>
  <si>
    <t xml:space="preserve">de utilizare a drumurilor judeţene de către autovehicule </t>
  </si>
  <si>
    <t xml:space="preserve">cu mase si / sau dimensiuni care depăşesc limitele legale </t>
  </si>
  <si>
    <t xml:space="preserve">privind autorizarea şI utilizarea suprafeţelor de teren din zona </t>
  </si>
  <si>
    <t>NOTA :</t>
  </si>
  <si>
    <t xml:space="preserve">**    Suprafaţa minima tarifară va fi suprafaţa obiectivului amplasat plus  </t>
  </si>
  <si>
    <t>1 m de jur împrejur .</t>
  </si>
  <si>
    <t>*      Suprafaţa minima supusa tarifării va fi suprafaţa rezultată din 
încadrarea proiecţiei orizontale a panoului la care se adaugă  1 m de jur împrejur .</t>
  </si>
  <si>
    <t>***  Suprafaţa supusa tarifarii este formată din benzile de accelerare , decelerare 
şi stocaj pentru virare la stânga .</t>
  </si>
  <si>
    <t>Tarif unitar
- lei -</t>
  </si>
  <si>
    <t xml:space="preserve">5.67+0.51 lei pentru fiecare 0,1 – 5,0 tone peste masa totala maxima admisa </t>
  </si>
  <si>
    <t>10.83 + 5.16 lei pentru fiecare 0,1 – 0,5 tone</t>
  </si>
  <si>
    <t>8.16+6.94  lei pentru fiecare 0,1 – 1,0 tone</t>
  </si>
  <si>
    <t>10.92+5.16  lei pentru fiecare 0,1 – 1,0 tone</t>
  </si>
  <si>
    <t>0.20 + 0.41 lei pentru fiecare 0,1 – 1,0 metri</t>
  </si>
  <si>
    <t>0.71 lei pentru fiecare 0,01 – 0,5 metri</t>
  </si>
  <si>
    <t>2.79+ 3.40 lei pentru fiecare 0,01 – 0,5 metri</t>
  </si>
  <si>
    <t>2.80+ 3.41 lei pentru fiecare 0,01 – 0,5 metri</t>
  </si>
  <si>
    <t>2015-2016</t>
  </si>
  <si>
    <t>Tarif
lei/U.M./luna
2017 - initial</t>
  </si>
  <si>
    <t>Tarif unitar
- lei -
2017 initial</t>
  </si>
  <si>
    <t xml:space="preserve">6.85+0.62 lei pentru fiecare 0,1 – 5,0 tone peste masa totala maxima admisa </t>
  </si>
  <si>
    <t>13.10 + 6.24 lei pentru fiecare 0,1 – 0,5 tone</t>
  </si>
  <si>
    <t>9.86+8.40  lei pentru fiecare 0,1 – 1,0 tone</t>
  </si>
  <si>
    <t>13.21+6.24  lei pentru fiecare 0,1 – 1,0 tone</t>
  </si>
  <si>
    <t>0.24 + 0.50 lei pentru fiecare 0,1 – 1,0 metri</t>
  </si>
  <si>
    <t>0.86 lei pentru fiecare 0,01 – 0,5 metri</t>
  </si>
  <si>
    <t>3.37+ 4.12 lei pentru fiecare 0,01 – 0,5 metri</t>
  </si>
  <si>
    <t>3.38+ 4.13 lei pentru fiecare 0,01 – 0,5 metri</t>
  </si>
  <si>
    <t xml:space="preserve">Tarif
lei/U.M./luna
2017
</t>
  </si>
  <si>
    <t xml:space="preserve">Tarif
lei/U.M./luna
2018
</t>
  </si>
  <si>
    <t>Tarif unitar
- lei -
2017</t>
  </si>
  <si>
    <t>Tarif unitar
- lei -
2018</t>
  </si>
  <si>
    <t xml:space="preserve">6.95+0.63 lei pentru fiecare 0,1 – 5,0 tone peste masa totala maxima admisa </t>
  </si>
  <si>
    <t>13.28 + 6.32 lei pentru fiecare 0,1 – 0,5 tone</t>
  </si>
  <si>
    <t>10.00+8.52  lei pentru fiecare 0,1 – 1,0 tone</t>
  </si>
  <si>
    <t>13.40+6.32  lei pentru fiecare 0,1 – 1,0 tone</t>
  </si>
  <si>
    <t>0.24 + 0.51 lei pentru fiecare 0,1 – 1,0 metri</t>
  </si>
  <si>
    <t>0.87 lei pentru fiecare 0,01 – 0,5 metri</t>
  </si>
  <si>
    <t>3.42+ 4.18 lei pentru fiecare 0,01 – 0,5 metri</t>
  </si>
  <si>
    <t>3.43+ 4.18 lei pentru fiecare 0,01 – 0,5 metri</t>
  </si>
  <si>
    <t>Accese la spaţii distribuţie carburanţi, spaţii cu destinaţie comercială, hoteluri, depozite angro, etc. ***</t>
  </si>
  <si>
    <t xml:space="preserve">Locuri de parcare aparţinând administratorului , în folosirea unitatilor de deservire pe drumuri publice </t>
  </si>
  <si>
    <t>Tarif unitar
- lei -
2019</t>
  </si>
  <si>
    <t xml:space="preserve">7.27+0.66 lei pentru fiecare 0,1 – 5,0 tone peste masa totala maxima admisa </t>
  </si>
  <si>
    <t>13.90 + 6.61 lei pentru fiecare 0,1 – 0,5 tone</t>
  </si>
  <si>
    <t>10.46+8.91  lei pentru fiecare 0,1 – 1,0 tone</t>
  </si>
  <si>
    <t>14.01+6.61  lei pentru fiecare 0,1 – 1,0 tone</t>
  </si>
  <si>
    <t>0.25 + 0.53 lei pentru fiecare 0,1 – 1,0 metri</t>
  </si>
  <si>
    <t>0.91 lei pentru fiecare 0,01 – 0,5 metri</t>
  </si>
  <si>
    <t>3.58+ 4.37 lei pentru fiecare 0,01 – 0,5 metri</t>
  </si>
  <si>
    <t xml:space="preserve">Tarif
lei/U.M./luna
2019
</t>
  </si>
  <si>
    <t>drumurilor de interes judeţean pentru anul 2019</t>
  </si>
  <si>
    <t xml:space="preserve">                                                                                                                                      la HCJD nr........../2018</t>
  </si>
  <si>
    <t xml:space="preserve">                                                                                                                                                                                                            ANEXA  nr. 1 </t>
  </si>
  <si>
    <t xml:space="preserve">                                                                                                                                                                                            la HCJD nr........./2018</t>
  </si>
  <si>
    <t xml:space="preserve">                                                                                                                                                 ANEXA  nr.2  </t>
  </si>
</sst>
</file>

<file path=xl/styles.xml><?xml version="1.0" encoding="utf-8"?>
<styleSheet xmlns="http://schemas.openxmlformats.org/spreadsheetml/2006/main">
  <numFmts count="3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"/>
    <numFmt numFmtId="181" formatCode="0.0000"/>
    <numFmt numFmtId="182" formatCode="0.000"/>
    <numFmt numFmtId="183" formatCode="0.0"/>
    <numFmt numFmtId="184" formatCode="&quot;Da&quot;;&quot;Da&quot;;&quot;Nu&quot;"/>
    <numFmt numFmtId="185" formatCode="&quot;Adevărat&quot;;&quot;Adevărat&quot;;&quot;Fals&quot;"/>
    <numFmt numFmtId="186" formatCode="&quot;Activat&quot;;&quot;Activat&quot;;&quot;Dezactivat&quot;"/>
    <numFmt numFmtId="187" formatCode="#,##0.0"/>
    <numFmt numFmtId="188" formatCode="#.##0.0"/>
    <numFmt numFmtId="189" formatCode="#.##0."/>
    <numFmt numFmtId="190" formatCode="#.##0"/>
    <numFmt numFmtId="191" formatCode="#.##"/>
    <numFmt numFmtId="192" formatCode="0.000000"/>
    <numFmt numFmtId="193" formatCode="0.0000000"/>
  </numFmts>
  <fonts count="50">
    <font>
      <sz val="10"/>
      <name val="Arial"/>
      <family val="0"/>
    </font>
    <font>
      <sz val="9"/>
      <name val="Times New Roman"/>
      <family val="1"/>
    </font>
    <font>
      <sz val="8"/>
      <name val="Arial"/>
      <family val="2"/>
    </font>
    <font>
      <sz val="14"/>
      <name val="RoTimes"/>
      <family val="0"/>
    </font>
    <font>
      <b/>
      <sz val="14"/>
      <name val="RoTimes"/>
      <family val="0"/>
    </font>
    <font>
      <sz val="14"/>
      <name val="RomJurnalist"/>
      <family val="0"/>
    </font>
    <font>
      <i/>
      <sz val="14"/>
      <name val="Times New Roman"/>
      <family val="1"/>
    </font>
    <font>
      <i/>
      <sz val="14"/>
      <name val="RoTimes"/>
      <family val="0"/>
    </font>
    <font>
      <b/>
      <i/>
      <sz val="14"/>
      <name val="RoTimes"/>
      <family val="0"/>
    </font>
    <font>
      <sz val="14"/>
      <name val="Times New Roman"/>
      <family val="1"/>
    </font>
    <font>
      <i/>
      <sz val="14"/>
      <name val="RomJurnalist"/>
      <family val="0"/>
    </font>
    <font>
      <sz val="12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6" fillId="0" borderId="11" xfId="0" applyFont="1" applyBorder="1" applyAlignment="1">
      <alignment horizontal="justify" vertical="top" wrapText="1"/>
    </xf>
    <xf numFmtId="0" fontId="7" fillId="0" borderId="11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justify" vertical="top" wrapText="1"/>
    </xf>
    <xf numFmtId="0" fontId="9" fillId="0" borderId="11" xfId="0" applyFont="1" applyBorder="1" applyAlignment="1">
      <alignment horizontal="justify" vertical="top" wrapText="1"/>
    </xf>
    <xf numFmtId="0" fontId="7" fillId="0" borderId="10" xfId="0" applyFont="1" applyBorder="1" applyAlignment="1">
      <alignment vertical="top" wrapText="1"/>
    </xf>
    <xf numFmtId="0" fontId="10" fillId="0" borderId="11" xfId="0" applyFont="1" applyBorder="1" applyAlignment="1">
      <alignment horizontal="justify" vertical="top" wrapText="1"/>
    </xf>
    <xf numFmtId="0" fontId="3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right" vertical="top" wrapText="1"/>
    </xf>
    <xf numFmtId="191" fontId="3" fillId="0" borderId="10" xfId="0" applyNumberFormat="1" applyFont="1" applyBorder="1" applyAlignment="1">
      <alignment horizontal="right" vertical="top" wrapText="1"/>
    </xf>
    <xf numFmtId="0" fontId="3" fillId="0" borderId="10" xfId="0" applyNumberFormat="1" applyFont="1" applyBorder="1" applyAlignment="1">
      <alignment horizontal="right" vertical="top" wrapText="1"/>
    </xf>
    <xf numFmtId="0" fontId="3" fillId="0" borderId="10" xfId="0" applyFont="1" applyBorder="1" applyAlignment="1">
      <alignment horizontal="right" vertical="top" wrapText="1"/>
    </xf>
    <xf numFmtId="0" fontId="7" fillId="0" borderId="10" xfId="0" applyFont="1" applyBorder="1" applyAlignment="1">
      <alignment horizontal="right" vertical="top" wrapText="1"/>
    </xf>
    <xf numFmtId="2" fontId="3" fillId="0" borderId="11" xfId="0" applyNumberFormat="1" applyFont="1" applyBorder="1" applyAlignment="1">
      <alignment horizontal="center" vertical="top" wrapText="1"/>
    </xf>
    <xf numFmtId="0" fontId="11" fillId="0" borderId="0" xfId="0" applyFont="1" applyAlignment="1">
      <alignment horizontal="center"/>
    </xf>
    <xf numFmtId="0" fontId="3" fillId="0" borderId="0" xfId="0" applyFont="1" applyAlignment="1">
      <alignment/>
    </xf>
    <xf numFmtId="49" fontId="0" fillId="0" borderId="0" xfId="0" applyNumberFormat="1" applyAlignment="1">
      <alignment/>
    </xf>
    <xf numFmtId="0" fontId="1" fillId="0" borderId="14" xfId="0" applyFont="1" applyBorder="1" applyAlignment="1">
      <alignment horizontal="center" vertical="top" wrapText="1"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2" fontId="1" fillId="0" borderId="14" xfId="0" applyNumberFormat="1" applyFont="1" applyBorder="1" applyAlignment="1">
      <alignment horizontal="center" vertical="top" wrapText="1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1" fillId="0" borderId="14" xfId="0" applyNumberFormat="1" applyFont="1" applyBorder="1" applyAlignment="1">
      <alignment horizontal="center" vertical="top" wrapText="1"/>
    </xf>
    <xf numFmtId="0" fontId="1" fillId="0" borderId="16" xfId="0" applyFont="1" applyBorder="1" applyAlignment="1">
      <alignment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8" xfId="0" applyFont="1" applyBorder="1" applyAlignment="1">
      <alignment vertical="top" wrapText="1"/>
    </xf>
    <xf numFmtId="0" fontId="1" fillId="0" borderId="18" xfId="0" applyFont="1" applyBorder="1" applyAlignment="1">
      <alignment horizontal="center" vertical="top" wrapText="1"/>
    </xf>
    <xf numFmtId="2" fontId="1" fillId="0" borderId="15" xfId="0" applyNumberFormat="1" applyFont="1" applyBorder="1" applyAlignment="1">
      <alignment horizontal="center" vertical="top" wrapText="1"/>
    </xf>
    <xf numFmtId="2" fontId="1" fillId="0" borderId="18" xfId="0" applyNumberFormat="1" applyFont="1" applyBorder="1" applyAlignment="1">
      <alignment horizontal="center" vertical="top" wrapText="1"/>
    </xf>
    <xf numFmtId="2" fontId="1" fillId="0" borderId="22" xfId="0" applyNumberFormat="1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/>
    </xf>
    <xf numFmtId="49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 horizontal="center"/>
    </xf>
    <xf numFmtId="0" fontId="30" fillId="0" borderId="14" xfId="0" applyFont="1" applyBorder="1" applyAlignment="1">
      <alignment horizontal="center" vertical="top" wrapText="1"/>
    </xf>
    <xf numFmtId="0" fontId="30" fillId="0" borderId="15" xfId="0" applyFont="1" applyBorder="1" applyAlignment="1">
      <alignment horizontal="center" vertical="top" wrapText="1"/>
    </xf>
    <xf numFmtId="2" fontId="30" fillId="0" borderId="14" xfId="0" applyNumberFormat="1" applyFont="1" applyBorder="1" applyAlignment="1">
      <alignment horizontal="center"/>
    </xf>
    <xf numFmtId="0" fontId="30" fillId="0" borderId="15" xfId="0" applyFont="1" applyBorder="1" applyAlignment="1">
      <alignment horizontal="center"/>
    </xf>
    <xf numFmtId="0" fontId="30" fillId="0" borderId="14" xfId="0" applyFont="1" applyBorder="1" applyAlignment="1">
      <alignment vertical="top" wrapText="1"/>
    </xf>
    <xf numFmtId="2" fontId="30" fillId="0" borderId="14" xfId="0" applyNumberFormat="1" applyFont="1" applyBorder="1" applyAlignment="1">
      <alignment/>
    </xf>
    <xf numFmtId="2" fontId="30" fillId="0" borderId="14" xfId="0" applyNumberFormat="1" applyFont="1" applyBorder="1" applyAlignment="1">
      <alignment/>
    </xf>
    <xf numFmtId="0" fontId="30" fillId="0" borderId="15" xfId="0" applyFont="1" applyBorder="1" applyAlignment="1">
      <alignment/>
    </xf>
    <xf numFmtId="2" fontId="30" fillId="0" borderId="18" xfId="0" applyNumberFormat="1" applyFont="1" applyBorder="1" applyAlignment="1">
      <alignment/>
    </xf>
    <xf numFmtId="0" fontId="30" fillId="0" borderId="22" xfId="0" applyFont="1" applyBorder="1" applyAlignment="1">
      <alignment/>
    </xf>
    <xf numFmtId="49" fontId="30" fillId="0" borderId="0" xfId="0" applyNumberFormat="1" applyFont="1" applyAlignment="1">
      <alignment/>
    </xf>
    <xf numFmtId="49" fontId="30" fillId="0" borderId="0" xfId="0" applyNumberFormat="1" applyFont="1" applyAlignment="1">
      <alignment horizontal="center"/>
    </xf>
    <xf numFmtId="0" fontId="30" fillId="0" borderId="0" xfId="0" applyFont="1" applyAlignment="1">
      <alignment horizontal="center"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2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5.28125" style="66" customWidth="1"/>
    <col min="2" max="2" width="34.421875" style="66" customWidth="1"/>
    <col min="3" max="3" width="12.00390625" style="66" customWidth="1"/>
    <col min="4" max="4" width="14.7109375" style="66" customWidth="1"/>
    <col min="5" max="5" width="13.57421875" style="66" customWidth="1"/>
    <col min="6" max="7" width="9.140625" style="66" hidden="1" customWidth="1"/>
    <col min="8" max="8" width="11.28125" style="66" hidden="1" customWidth="1"/>
    <col min="9" max="11" width="0" style="66" hidden="1" customWidth="1"/>
    <col min="12" max="12" width="12.00390625" style="66" hidden="1" customWidth="1"/>
    <col min="13" max="13" width="11.57421875" style="66" hidden="1" customWidth="1"/>
    <col min="14" max="14" width="12.8515625" style="66" customWidth="1"/>
    <col min="15" max="15" width="13.140625" style="66" customWidth="1"/>
    <col min="16" max="16384" width="9.140625" style="66" customWidth="1"/>
  </cols>
  <sheetData>
    <row r="1" ht="12">
      <c r="A1" s="66" t="s">
        <v>220</v>
      </c>
    </row>
    <row r="2" ht="12">
      <c r="A2" s="66" t="s">
        <v>221</v>
      </c>
    </row>
    <row r="4" spans="2:7" ht="12">
      <c r="B4" s="67"/>
      <c r="C4" s="67"/>
      <c r="D4" s="68" t="s">
        <v>166</v>
      </c>
      <c r="E4" s="67"/>
      <c r="F4" s="67"/>
      <c r="G4" s="67"/>
    </row>
    <row r="5" spans="2:7" ht="12">
      <c r="B5" s="67"/>
      <c r="C5" s="67"/>
      <c r="D5" s="68" t="s">
        <v>167</v>
      </c>
      <c r="E5" s="67"/>
      <c r="F5" s="67"/>
      <c r="G5" s="67"/>
    </row>
    <row r="6" spans="2:7" ht="12.75" thickBot="1">
      <c r="B6" s="67"/>
      <c r="C6" s="67"/>
      <c r="D6" s="68" t="s">
        <v>168</v>
      </c>
      <c r="E6" s="67"/>
      <c r="F6" s="67"/>
      <c r="G6" s="67"/>
    </row>
    <row r="7" spans="1:15" ht="12.75" customHeight="1">
      <c r="A7" s="47" t="s">
        <v>0</v>
      </c>
      <c r="B7" s="41" t="s">
        <v>1</v>
      </c>
      <c r="C7" s="41"/>
      <c r="D7" s="41"/>
      <c r="E7" s="41" t="s">
        <v>2</v>
      </c>
      <c r="F7" s="41" t="s">
        <v>175</v>
      </c>
      <c r="G7" s="41"/>
      <c r="H7" s="41" t="s">
        <v>186</v>
      </c>
      <c r="I7" s="42"/>
      <c r="J7" s="41" t="s">
        <v>197</v>
      </c>
      <c r="K7" s="41"/>
      <c r="L7" s="41" t="s">
        <v>198</v>
      </c>
      <c r="M7" s="42"/>
      <c r="N7" s="41" t="s">
        <v>209</v>
      </c>
      <c r="O7" s="42"/>
    </row>
    <row r="8" spans="1:15" ht="21.75" customHeight="1">
      <c r="A8" s="48"/>
      <c r="B8" s="37"/>
      <c r="C8" s="37"/>
      <c r="D8" s="37"/>
      <c r="E8" s="37"/>
      <c r="F8" s="69"/>
      <c r="G8" s="69"/>
      <c r="H8" s="69"/>
      <c r="I8" s="70"/>
      <c r="J8" s="69"/>
      <c r="K8" s="69"/>
      <c r="L8" s="69"/>
      <c r="M8" s="70"/>
      <c r="N8" s="69"/>
      <c r="O8" s="70"/>
    </row>
    <row r="9" spans="1:15" ht="12.75" customHeight="1">
      <c r="A9" s="29">
        <v>1</v>
      </c>
      <c r="B9" s="39" t="s">
        <v>3</v>
      </c>
      <c r="C9" s="39"/>
      <c r="D9" s="39"/>
      <c r="E9" s="26" t="s">
        <v>4</v>
      </c>
      <c r="F9" s="37">
        <v>311.94</v>
      </c>
      <c r="G9" s="37"/>
      <c r="H9" s="71">
        <f>F9*0.9922</f>
        <v>309.506868</v>
      </c>
      <c r="I9" s="72"/>
      <c r="J9" s="45">
        <f>F9*1.2</f>
        <v>374.328</v>
      </c>
      <c r="K9" s="45"/>
      <c r="L9" s="45">
        <f>J9*101.42%</f>
        <v>379.6434576</v>
      </c>
      <c r="M9" s="51"/>
      <c r="N9" s="45">
        <f>L9*104.56%</f>
        <v>396.95519926656</v>
      </c>
      <c r="O9" s="51"/>
    </row>
    <row r="10" spans="1:15" ht="24">
      <c r="A10" s="46">
        <v>2</v>
      </c>
      <c r="B10" s="39" t="s">
        <v>5</v>
      </c>
      <c r="C10" s="26" t="s">
        <v>6</v>
      </c>
      <c r="D10" s="26" t="s">
        <v>8</v>
      </c>
      <c r="E10" s="39" t="s">
        <v>9</v>
      </c>
      <c r="F10" s="37">
        <v>0.93</v>
      </c>
      <c r="G10" s="37"/>
      <c r="H10" s="71">
        <f aca="true" t="shared" si="0" ref="H10:H53">F10*0.9922</f>
        <v>0.9227460000000001</v>
      </c>
      <c r="I10" s="72"/>
      <c r="J10" s="45">
        <f aca="true" t="shared" si="1" ref="J10:J18">F10*1.2</f>
        <v>1.116</v>
      </c>
      <c r="K10" s="45"/>
      <c r="L10" s="45">
        <f aca="true" t="shared" si="2" ref="L10:L18">J10*101.42%</f>
        <v>1.1318472000000002</v>
      </c>
      <c r="M10" s="51"/>
      <c r="N10" s="45">
        <f aca="true" t="shared" si="3" ref="N10:N18">L10*104.56%</f>
        <v>1.1834594323200003</v>
      </c>
      <c r="O10" s="51"/>
    </row>
    <row r="11" spans="1:15" ht="12">
      <c r="A11" s="46"/>
      <c r="B11" s="39"/>
      <c r="C11" s="26" t="s">
        <v>7</v>
      </c>
      <c r="D11" s="26" t="s">
        <v>10</v>
      </c>
      <c r="E11" s="39"/>
      <c r="F11" s="37">
        <v>1.21</v>
      </c>
      <c r="G11" s="37"/>
      <c r="H11" s="71">
        <f t="shared" si="0"/>
        <v>1.200562</v>
      </c>
      <c r="I11" s="72"/>
      <c r="J11" s="45">
        <f t="shared" si="1"/>
        <v>1.452</v>
      </c>
      <c r="K11" s="45"/>
      <c r="L11" s="45">
        <f t="shared" si="2"/>
        <v>1.4726184</v>
      </c>
      <c r="M11" s="51"/>
      <c r="N11" s="45">
        <f t="shared" si="3"/>
        <v>1.53976979904</v>
      </c>
      <c r="O11" s="51"/>
    </row>
    <row r="12" spans="1:15" ht="12">
      <c r="A12" s="46"/>
      <c r="B12" s="39"/>
      <c r="C12" s="73"/>
      <c r="D12" s="26" t="s">
        <v>11</v>
      </c>
      <c r="E12" s="39"/>
      <c r="F12" s="37">
        <v>1.39</v>
      </c>
      <c r="G12" s="37"/>
      <c r="H12" s="71">
        <f t="shared" si="0"/>
        <v>1.3791579999999999</v>
      </c>
      <c r="I12" s="72"/>
      <c r="J12" s="45">
        <f t="shared" si="1"/>
        <v>1.668</v>
      </c>
      <c r="K12" s="45"/>
      <c r="L12" s="45">
        <f t="shared" si="2"/>
        <v>1.6916856</v>
      </c>
      <c r="M12" s="51"/>
      <c r="N12" s="45">
        <f t="shared" si="3"/>
        <v>1.7688264633600002</v>
      </c>
      <c r="O12" s="51"/>
    </row>
    <row r="13" spans="1:15" ht="12">
      <c r="A13" s="46"/>
      <c r="B13" s="39"/>
      <c r="C13" s="73"/>
      <c r="D13" s="26" t="s">
        <v>12</v>
      </c>
      <c r="E13" s="39"/>
      <c r="F13" s="45">
        <v>1.66</v>
      </c>
      <c r="G13" s="45"/>
      <c r="H13" s="71">
        <f t="shared" si="0"/>
        <v>1.647052</v>
      </c>
      <c r="I13" s="72"/>
      <c r="J13" s="45">
        <f t="shared" si="1"/>
        <v>1.9919999999999998</v>
      </c>
      <c r="K13" s="45"/>
      <c r="L13" s="45">
        <f t="shared" si="2"/>
        <v>2.0202864</v>
      </c>
      <c r="M13" s="51"/>
      <c r="N13" s="45">
        <f t="shared" si="3"/>
        <v>2.11241145984</v>
      </c>
      <c r="O13" s="51"/>
    </row>
    <row r="14" spans="1:15" ht="12">
      <c r="A14" s="46"/>
      <c r="B14" s="39"/>
      <c r="C14" s="73"/>
      <c r="D14" s="26" t="s">
        <v>13</v>
      </c>
      <c r="E14" s="39"/>
      <c r="F14" s="37">
        <v>1.87</v>
      </c>
      <c r="G14" s="37"/>
      <c r="H14" s="71">
        <f t="shared" si="0"/>
        <v>1.8554140000000001</v>
      </c>
      <c r="I14" s="72"/>
      <c r="J14" s="45">
        <f t="shared" si="1"/>
        <v>2.244</v>
      </c>
      <c r="K14" s="45"/>
      <c r="L14" s="45">
        <f t="shared" si="2"/>
        <v>2.2758648000000004</v>
      </c>
      <c r="M14" s="51"/>
      <c r="N14" s="45">
        <f t="shared" si="3"/>
        <v>2.3796442348800007</v>
      </c>
      <c r="O14" s="51"/>
    </row>
    <row r="15" spans="1:15" ht="12">
      <c r="A15" s="46"/>
      <c r="B15" s="39"/>
      <c r="C15" s="73"/>
      <c r="D15" s="26" t="s">
        <v>14</v>
      </c>
      <c r="E15" s="39"/>
      <c r="F15" s="37">
        <v>2.02</v>
      </c>
      <c r="G15" s="37"/>
      <c r="H15" s="71">
        <f t="shared" si="0"/>
        <v>2.004244</v>
      </c>
      <c r="I15" s="72"/>
      <c r="J15" s="45">
        <f t="shared" si="1"/>
        <v>2.424</v>
      </c>
      <c r="K15" s="45"/>
      <c r="L15" s="45">
        <f t="shared" si="2"/>
        <v>2.4584208</v>
      </c>
      <c r="M15" s="51"/>
      <c r="N15" s="45">
        <f t="shared" si="3"/>
        <v>2.57052478848</v>
      </c>
      <c r="O15" s="51"/>
    </row>
    <row r="16" spans="1:15" ht="12">
      <c r="A16" s="46"/>
      <c r="B16" s="39"/>
      <c r="C16" s="73"/>
      <c r="D16" s="26" t="s">
        <v>15</v>
      </c>
      <c r="E16" s="39"/>
      <c r="F16" s="37">
        <v>2.34</v>
      </c>
      <c r="G16" s="37"/>
      <c r="H16" s="71">
        <f t="shared" si="0"/>
        <v>2.321748</v>
      </c>
      <c r="I16" s="72"/>
      <c r="J16" s="45">
        <f t="shared" si="1"/>
        <v>2.808</v>
      </c>
      <c r="K16" s="45"/>
      <c r="L16" s="45">
        <f t="shared" si="2"/>
        <v>2.8478736</v>
      </c>
      <c r="M16" s="51"/>
      <c r="N16" s="45">
        <f t="shared" si="3"/>
        <v>2.97773663616</v>
      </c>
      <c r="O16" s="51"/>
    </row>
    <row r="17" spans="1:15" ht="12">
      <c r="A17" s="46"/>
      <c r="B17" s="39"/>
      <c r="C17" s="73"/>
      <c r="D17" s="26" t="s">
        <v>16</v>
      </c>
      <c r="E17" s="39"/>
      <c r="F17" s="45">
        <v>2.6</v>
      </c>
      <c r="G17" s="45"/>
      <c r="H17" s="71">
        <f t="shared" si="0"/>
        <v>2.57972</v>
      </c>
      <c r="I17" s="72"/>
      <c r="J17" s="45">
        <f t="shared" si="1"/>
        <v>3.12</v>
      </c>
      <c r="K17" s="45"/>
      <c r="L17" s="45">
        <f t="shared" si="2"/>
        <v>3.164304</v>
      </c>
      <c r="M17" s="51"/>
      <c r="N17" s="45">
        <f t="shared" si="3"/>
        <v>3.3085962624000005</v>
      </c>
      <c r="O17" s="51"/>
    </row>
    <row r="18" spans="1:15" ht="12">
      <c r="A18" s="46"/>
      <c r="B18" s="39"/>
      <c r="C18" s="73"/>
      <c r="D18" s="26" t="s">
        <v>17</v>
      </c>
      <c r="E18" s="39"/>
      <c r="F18" s="37">
        <v>5.71</v>
      </c>
      <c r="G18" s="37"/>
      <c r="H18" s="71">
        <f t="shared" si="0"/>
        <v>5.665462</v>
      </c>
      <c r="I18" s="72"/>
      <c r="J18" s="45">
        <f t="shared" si="1"/>
        <v>6.851999999999999</v>
      </c>
      <c r="K18" s="45"/>
      <c r="L18" s="45">
        <f t="shared" si="2"/>
        <v>6.949298399999999</v>
      </c>
      <c r="M18" s="51"/>
      <c r="N18" s="45">
        <f t="shared" si="3"/>
        <v>7.266186407039999</v>
      </c>
      <c r="O18" s="51"/>
    </row>
    <row r="19" spans="1:15" ht="33.75" customHeight="1">
      <c r="A19" s="46"/>
      <c r="B19" s="39"/>
      <c r="C19" s="73"/>
      <c r="D19" s="26" t="s">
        <v>18</v>
      </c>
      <c r="E19" s="39"/>
      <c r="F19" s="39" t="s">
        <v>67</v>
      </c>
      <c r="G19" s="39"/>
      <c r="H19" s="39" t="s">
        <v>176</v>
      </c>
      <c r="I19" s="40"/>
      <c r="J19" s="39" t="s">
        <v>187</v>
      </c>
      <c r="K19" s="39"/>
      <c r="L19" s="39" t="s">
        <v>199</v>
      </c>
      <c r="M19" s="40"/>
      <c r="N19" s="39" t="s">
        <v>210</v>
      </c>
      <c r="O19" s="40"/>
    </row>
    <row r="20" spans="1:15" ht="72">
      <c r="A20" s="46">
        <v>3</v>
      </c>
      <c r="B20" s="39" t="s">
        <v>19</v>
      </c>
      <c r="C20" s="26" t="s">
        <v>20</v>
      </c>
      <c r="D20" s="26"/>
      <c r="E20" s="39" t="s">
        <v>21</v>
      </c>
      <c r="F20" s="26" t="s">
        <v>22</v>
      </c>
      <c r="G20" s="26" t="s">
        <v>23</v>
      </c>
      <c r="H20" s="26" t="s">
        <v>22</v>
      </c>
      <c r="I20" s="27" t="s">
        <v>23</v>
      </c>
      <c r="J20" s="26" t="s">
        <v>22</v>
      </c>
      <c r="K20" s="26" t="s">
        <v>23</v>
      </c>
      <c r="L20" s="26" t="s">
        <v>22</v>
      </c>
      <c r="M20" s="27" t="s">
        <v>23</v>
      </c>
      <c r="N20" s="26" t="s">
        <v>22</v>
      </c>
      <c r="O20" s="27" t="s">
        <v>23</v>
      </c>
    </row>
    <row r="21" spans="1:15" ht="12">
      <c r="A21" s="46"/>
      <c r="B21" s="39"/>
      <c r="C21" s="26" t="s">
        <v>7</v>
      </c>
      <c r="D21" s="26" t="s">
        <v>24</v>
      </c>
      <c r="E21" s="39"/>
      <c r="F21" s="25">
        <v>0.34</v>
      </c>
      <c r="G21" s="39" t="s">
        <v>25</v>
      </c>
      <c r="H21" s="74">
        <f t="shared" si="0"/>
        <v>0.33734800000000004</v>
      </c>
      <c r="I21" s="40" t="s">
        <v>25</v>
      </c>
      <c r="J21" s="34">
        <f>F21*1.2</f>
        <v>0.40800000000000003</v>
      </c>
      <c r="K21" s="39" t="s">
        <v>25</v>
      </c>
      <c r="L21" s="34">
        <f>J21*101.42%</f>
        <v>0.41379360000000004</v>
      </c>
      <c r="M21" s="40" t="s">
        <v>25</v>
      </c>
      <c r="N21" s="34">
        <f>L21*104.56%</f>
        <v>0.4326625881600001</v>
      </c>
      <c r="O21" s="40" t="s">
        <v>25</v>
      </c>
    </row>
    <row r="22" spans="1:15" ht="12">
      <c r="A22" s="46"/>
      <c r="B22" s="39"/>
      <c r="C22" s="73"/>
      <c r="D22" s="26" t="s">
        <v>26</v>
      </c>
      <c r="E22" s="39"/>
      <c r="F22" s="25">
        <v>1.04</v>
      </c>
      <c r="G22" s="39"/>
      <c r="H22" s="74">
        <f t="shared" si="0"/>
        <v>1.031888</v>
      </c>
      <c r="I22" s="40"/>
      <c r="J22" s="34">
        <f aca="true" t="shared" si="4" ref="J22:J27">F22*1.2</f>
        <v>1.248</v>
      </c>
      <c r="K22" s="39"/>
      <c r="L22" s="34">
        <f aca="true" t="shared" si="5" ref="L22:L27">J22*101.42%</f>
        <v>1.2657216</v>
      </c>
      <c r="M22" s="40"/>
      <c r="N22" s="34">
        <f aca="true" t="shared" si="6" ref="N22:N27">L22*104.56%</f>
        <v>1.3234385049600002</v>
      </c>
      <c r="O22" s="40"/>
    </row>
    <row r="23" spans="1:15" ht="12">
      <c r="A23" s="46"/>
      <c r="B23" s="39"/>
      <c r="C23" s="73"/>
      <c r="D23" s="26" t="s">
        <v>27</v>
      </c>
      <c r="E23" s="39"/>
      <c r="F23" s="25">
        <v>1.56</v>
      </c>
      <c r="G23" s="39"/>
      <c r="H23" s="74">
        <f t="shared" si="0"/>
        <v>1.547832</v>
      </c>
      <c r="I23" s="40"/>
      <c r="J23" s="34">
        <f t="shared" si="4"/>
        <v>1.8719999999999999</v>
      </c>
      <c r="K23" s="39"/>
      <c r="L23" s="34">
        <f t="shared" si="5"/>
        <v>1.8985823999999998</v>
      </c>
      <c r="M23" s="40"/>
      <c r="N23" s="34">
        <f t="shared" si="6"/>
        <v>1.98515775744</v>
      </c>
      <c r="O23" s="40"/>
    </row>
    <row r="24" spans="1:15" ht="12">
      <c r="A24" s="46"/>
      <c r="B24" s="39"/>
      <c r="C24" s="73"/>
      <c r="D24" s="26" t="s">
        <v>28</v>
      </c>
      <c r="E24" s="39"/>
      <c r="F24" s="25">
        <v>3.63</v>
      </c>
      <c r="G24" s="39"/>
      <c r="H24" s="74">
        <f t="shared" si="0"/>
        <v>3.601686</v>
      </c>
      <c r="I24" s="40"/>
      <c r="J24" s="34">
        <f t="shared" si="4"/>
        <v>4.356</v>
      </c>
      <c r="K24" s="39"/>
      <c r="L24" s="34">
        <f t="shared" si="5"/>
        <v>4.4178552</v>
      </c>
      <c r="M24" s="40"/>
      <c r="N24" s="34">
        <f t="shared" si="6"/>
        <v>4.61930939712</v>
      </c>
      <c r="O24" s="40"/>
    </row>
    <row r="25" spans="1:15" ht="12">
      <c r="A25" s="46"/>
      <c r="B25" s="39"/>
      <c r="C25" s="73"/>
      <c r="D25" s="26" t="s">
        <v>29</v>
      </c>
      <c r="E25" s="39"/>
      <c r="F25" s="25">
        <v>5.56</v>
      </c>
      <c r="G25" s="39"/>
      <c r="H25" s="74">
        <f t="shared" si="0"/>
        <v>5.5166319999999995</v>
      </c>
      <c r="I25" s="40"/>
      <c r="J25" s="34">
        <f t="shared" si="4"/>
        <v>6.672</v>
      </c>
      <c r="K25" s="39"/>
      <c r="L25" s="34">
        <f t="shared" si="5"/>
        <v>6.7667424</v>
      </c>
      <c r="M25" s="40"/>
      <c r="N25" s="34">
        <f t="shared" si="6"/>
        <v>7.075305853440001</v>
      </c>
      <c r="O25" s="40"/>
    </row>
    <row r="26" spans="1:15" ht="12">
      <c r="A26" s="46"/>
      <c r="B26" s="39"/>
      <c r="C26" s="73"/>
      <c r="D26" s="26" t="s">
        <v>30</v>
      </c>
      <c r="E26" s="39"/>
      <c r="F26" s="25">
        <v>8.17</v>
      </c>
      <c r="G26" s="39"/>
      <c r="H26" s="74">
        <f t="shared" si="0"/>
        <v>8.106273999999999</v>
      </c>
      <c r="I26" s="40"/>
      <c r="J26" s="34">
        <f t="shared" si="4"/>
        <v>9.804</v>
      </c>
      <c r="K26" s="39"/>
      <c r="L26" s="34">
        <f t="shared" si="5"/>
        <v>9.9432168</v>
      </c>
      <c r="M26" s="40"/>
      <c r="N26" s="34">
        <f t="shared" si="6"/>
        <v>10.396627486080002</v>
      </c>
      <c r="O26" s="40"/>
    </row>
    <row r="27" spans="1:15" ht="12">
      <c r="A27" s="46"/>
      <c r="B27" s="39"/>
      <c r="C27" s="73"/>
      <c r="D27" s="26" t="s">
        <v>31</v>
      </c>
      <c r="E27" s="39"/>
      <c r="F27" s="25">
        <v>10.92</v>
      </c>
      <c r="G27" s="39"/>
      <c r="H27" s="74">
        <f t="shared" si="0"/>
        <v>10.834824</v>
      </c>
      <c r="I27" s="40"/>
      <c r="J27" s="34">
        <f t="shared" si="4"/>
        <v>13.104</v>
      </c>
      <c r="K27" s="39"/>
      <c r="L27" s="34">
        <f t="shared" si="5"/>
        <v>13.2900768</v>
      </c>
      <c r="M27" s="40"/>
      <c r="N27" s="34">
        <f t="shared" si="6"/>
        <v>13.896104302080001</v>
      </c>
      <c r="O27" s="40"/>
    </row>
    <row r="28" spans="1:15" ht="47.25" customHeight="1">
      <c r="A28" s="46"/>
      <c r="B28" s="39"/>
      <c r="C28" s="73"/>
      <c r="D28" s="26" t="s">
        <v>32</v>
      </c>
      <c r="E28" s="39"/>
      <c r="F28" s="25" t="s">
        <v>66</v>
      </c>
      <c r="G28" s="26" t="s">
        <v>33</v>
      </c>
      <c r="H28" s="25" t="s">
        <v>177</v>
      </c>
      <c r="I28" s="27" t="s">
        <v>33</v>
      </c>
      <c r="J28" s="25" t="s">
        <v>188</v>
      </c>
      <c r="K28" s="26" t="s">
        <v>33</v>
      </c>
      <c r="L28" s="25" t="s">
        <v>200</v>
      </c>
      <c r="M28" s="27" t="s">
        <v>33</v>
      </c>
      <c r="N28" s="25" t="s">
        <v>211</v>
      </c>
      <c r="O28" s="27" t="s">
        <v>33</v>
      </c>
    </row>
    <row r="29" spans="1:15" ht="12">
      <c r="A29" s="46"/>
      <c r="B29" s="39"/>
      <c r="C29" s="26" t="s">
        <v>34</v>
      </c>
      <c r="D29" s="26" t="s">
        <v>24</v>
      </c>
      <c r="E29" s="39" t="s">
        <v>21</v>
      </c>
      <c r="F29" s="25">
        <v>0.94</v>
      </c>
      <c r="G29" s="39" t="s">
        <v>35</v>
      </c>
      <c r="H29" s="74">
        <f t="shared" si="0"/>
        <v>0.9326679999999999</v>
      </c>
      <c r="I29" s="40" t="s">
        <v>35</v>
      </c>
      <c r="J29" s="34">
        <f>F29*1.2</f>
        <v>1.128</v>
      </c>
      <c r="K29" s="39" t="s">
        <v>35</v>
      </c>
      <c r="L29" s="34">
        <f>J29*101.42%</f>
        <v>1.1440176</v>
      </c>
      <c r="M29" s="40" t="s">
        <v>35</v>
      </c>
      <c r="N29" s="34">
        <f>L29*104.56%</f>
        <v>1.1961848025600001</v>
      </c>
      <c r="O29" s="40" t="s">
        <v>35</v>
      </c>
    </row>
    <row r="30" spans="1:15" ht="12">
      <c r="A30" s="46"/>
      <c r="B30" s="39"/>
      <c r="C30" s="26" t="s">
        <v>7</v>
      </c>
      <c r="D30" s="26" t="s">
        <v>26</v>
      </c>
      <c r="E30" s="39"/>
      <c r="F30" s="25">
        <v>1.24</v>
      </c>
      <c r="G30" s="39"/>
      <c r="H30" s="74">
        <f t="shared" si="0"/>
        <v>1.2303279999999999</v>
      </c>
      <c r="I30" s="40"/>
      <c r="J30" s="34">
        <f aca="true" t="shared" si="7" ref="J30:J35">F30*1.2</f>
        <v>1.488</v>
      </c>
      <c r="K30" s="39"/>
      <c r="L30" s="34">
        <f aca="true" t="shared" si="8" ref="L30:L35">J30*101.42%</f>
        <v>1.5091296</v>
      </c>
      <c r="M30" s="40"/>
      <c r="N30" s="34">
        <f aca="true" t="shared" si="9" ref="N30:N35">L30*104.56%</f>
        <v>1.5779459097600002</v>
      </c>
      <c r="O30" s="40"/>
    </row>
    <row r="31" spans="1:15" ht="12">
      <c r="A31" s="46"/>
      <c r="B31" s="39"/>
      <c r="C31" s="73"/>
      <c r="D31" s="26" t="s">
        <v>36</v>
      </c>
      <c r="E31" s="39"/>
      <c r="F31" s="25">
        <v>2.6</v>
      </c>
      <c r="G31" s="39"/>
      <c r="H31" s="74">
        <f t="shared" si="0"/>
        <v>2.57972</v>
      </c>
      <c r="I31" s="40"/>
      <c r="J31" s="34">
        <f t="shared" si="7"/>
        <v>3.12</v>
      </c>
      <c r="K31" s="39"/>
      <c r="L31" s="34">
        <f t="shared" si="8"/>
        <v>3.164304</v>
      </c>
      <c r="M31" s="40"/>
      <c r="N31" s="34">
        <f t="shared" si="9"/>
        <v>3.3085962624000005</v>
      </c>
      <c r="O31" s="40"/>
    </row>
    <row r="32" spans="1:15" ht="12">
      <c r="A32" s="46"/>
      <c r="B32" s="39"/>
      <c r="C32" s="73"/>
      <c r="D32" s="26" t="s">
        <v>37</v>
      </c>
      <c r="E32" s="39"/>
      <c r="F32" s="25">
        <v>3.81</v>
      </c>
      <c r="G32" s="39"/>
      <c r="H32" s="74">
        <f t="shared" si="0"/>
        <v>3.780282</v>
      </c>
      <c r="I32" s="40"/>
      <c r="J32" s="34">
        <f t="shared" si="7"/>
        <v>4.572</v>
      </c>
      <c r="K32" s="39"/>
      <c r="L32" s="34">
        <f t="shared" si="8"/>
        <v>4.6369224</v>
      </c>
      <c r="M32" s="40"/>
      <c r="N32" s="34">
        <f t="shared" si="9"/>
        <v>4.848366061440001</v>
      </c>
      <c r="O32" s="40"/>
    </row>
    <row r="33" spans="1:15" ht="12">
      <c r="A33" s="46"/>
      <c r="B33" s="39"/>
      <c r="C33" s="73"/>
      <c r="D33" s="26" t="s">
        <v>38</v>
      </c>
      <c r="E33" s="39"/>
      <c r="F33" s="25">
        <v>5.2</v>
      </c>
      <c r="G33" s="39"/>
      <c r="H33" s="74">
        <f t="shared" si="0"/>
        <v>5.15944</v>
      </c>
      <c r="I33" s="40"/>
      <c r="J33" s="34">
        <f t="shared" si="7"/>
        <v>6.24</v>
      </c>
      <c r="K33" s="39"/>
      <c r="L33" s="34">
        <f t="shared" si="8"/>
        <v>6.328608</v>
      </c>
      <c r="M33" s="40"/>
      <c r="N33" s="34">
        <f t="shared" si="9"/>
        <v>6.617192524800001</v>
      </c>
      <c r="O33" s="40"/>
    </row>
    <row r="34" spans="1:15" ht="12">
      <c r="A34" s="46"/>
      <c r="B34" s="39"/>
      <c r="C34" s="73"/>
      <c r="D34" s="26" t="s">
        <v>39</v>
      </c>
      <c r="E34" s="39"/>
      <c r="F34" s="25">
        <v>6.75</v>
      </c>
      <c r="G34" s="39"/>
      <c r="H34" s="74">
        <f t="shared" si="0"/>
        <v>6.69735</v>
      </c>
      <c r="I34" s="40"/>
      <c r="J34" s="34">
        <f t="shared" si="7"/>
        <v>8.1</v>
      </c>
      <c r="K34" s="39"/>
      <c r="L34" s="34">
        <f t="shared" si="8"/>
        <v>8.215019999999999</v>
      </c>
      <c r="M34" s="40"/>
      <c r="N34" s="34">
        <f t="shared" si="9"/>
        <v>8.589624912</v>
      </c>
      <c r="O34" s="40"/>
    </row>
    <row r="35" spans="1:15" ht="12">
      <c r="A35" s="46"/>
      <c r="B35" s="39"/>
      <c r="C35" s="73"/>
      <c r="D35" s="26" t="s">
        <v>40</v>
      </c>
      <c r="E35" s="39"/>
      <c r="F35" s="25">
        <v>8.22</v>
      </c>
      <c r="G35" s="39"/>
      <c r="H35" s="74">
        <f t="shared" si="0"/>
        <v>8.155884</v>
      </c>
      <c r="I35" s="40"/>
      <c r="J35" s="34">
        <f t="shared" si="7"/>
        <v>9.864</v>
      </c>
      <c r="K35" s="39"/>
      <c r="L35" s="34">
        <f t="shared" si="8"/>
        <v>10.0040688</v>
      </c>
      <c r="M35" s="40"/>
      <c r="N35" s="34">
        <f t="shared" si="9"/>
        <v>10.460254337280002</v>
      </c>
      <c r="O35" s="40"/>
    </row>
    <row r="36" spans="1:15" ht="50.25" customHeight="1">
      <c r="A36" s="46"/>
      <c r="B36" s="39"/>
      <c r="C36" s="73"/>
      <c r="D36" s="26" t="s">
        <v>41</v>
      </c>
      <c r="E36" s="39"/>
      <c r="F36" s="25" t="s">
        <v>65</v>
      </c>
      <c r="G36" s="26" t="s">
        <v>42</v>
      </c>
      <c r="H36" s="25" t="s">
        <v>178</v>
      </c>
      <c r="I36" s="27" t="s">
        <v>42</v>
      </c>
      <c r="J36" s="25" t="s">
        <v>189</v>
      </c>
      <c r="K36" s="26" t="s">
        <v>42</v>
      </c>
      <c r="L36" s="25" t="s">
        <v>201</v>
      </c>
      <c r="M36" s="27" t="s">
        <v>42</v>
      </c>
      <c r="N36" s="25" t="s">
        <v>212</v>
      </c>
      <c r="O36" s="27" t="s">
        <v>42</v>
      </c>
    </row>
    <row r="37" spans="1:15" ht="12">
      <c r="A37" s="46"/>
      <c r="B37" s="39"/>
      <c r="C37" s="26" t="s">
        <v>43</v>
      </c>
      <c r="D37" s="26" t="s">
        <v>45</v>
      </c>
      <c r="E37" s="39" t="s">
        <v>21</v>
      </c>
      <c r="F37" s="25">
        <v>1.39</v>
      </c>
      <c r="G37" s="39" t="s">
        <v>35</v>
      </c>
      <c r="H37" s="74">
        <f t="shared" si="0"/>
        <v>1.3791579999999999</v>
      </c>
      <c r="I37" s="40" t="s">
        <v>35</v>
      </c>
      <c r="J37" s="34">
        <f>F37*1.2</f>
        <v>1.668</v>
      </c>
      <c r="K37" s="39" t="s">
        <v>35</v>
      </c>
      <c r="L37" s="34">
        <f>J37*101.42%</f>
        <v>1.6916856</v>
      </c>
      <c r="M37" s="40" t="s">
        <v>35</v>
      </c>
      <c r="N37" s="34">
        <f>L37*104.56%</f>
        <v>1.7688264633600002</v>
      </c>
      <c r="O37" s="40" t="s">
        <v>35</v>
      </c>
    </row>
    <row r="38" spans="1:15" ht="12">
      <c r="A38" s="46"/>
      <c r="B38" s="39"/>
      <c r="C38" s="26" t="s">
        <v>44</v>
      </c>
      <c r="D38" s="26" t="s">
        <v>46</v>
      </c>
      <c r="E38" s="39"/>
      <c r="F38" s="25">
        <v>1.63</v>
      </c>
      <c r="G38" s="39"/>
      <c r="H38" s="74">
        <f t="shared" si="0"/>
        <v>1.6172859999999998</v>
      </c>
      <c r="I38" s="40"/>
      <c r="J38" s="34">
        <f aca="true" t="shared" si="10" ref="J38:J44">F38*1.2</f>
        <v>1.9559999999999997</v>
      </c>
      <c r="K38" s="39"/>
      <c r="L38" s="34">
        <f aca="true" t="shared" si="11" ref="L38:L44">J38*101.42%</f>
        <v>1.9837751999999997</v>
      </c>
      <c r="M38" s="40"/>
      <c r="N38" s="34">
        <f aca="true" t="shared" si="12" ref="N38:N44">L38*104.56%</f>
        <v>2.07423534912</v>
      </c>
      <c r="O38" s="40"/>
    </row>
    <row r="39" spans="1:15" ht="12">
      <c r="A39" s="46"/>
      <c r="B39" s="39"/>
      <c r="C39" s="73"/>
      <c r="D39" s="26" t="s">
        <v>47</v>
      </c>
      <c r="E39" s="39"/>
      <c r="F39" s="25">
        <v>2.49</v>
      </c>
      <c r="G39" s="39"/>
      <c r="H39" s="74">
        <f t="shared" si="0"/>
        <v>2.470578</v>
      </c>
      <c r="I39" s="40"/>
      <c r="J39" s="34">
        <f t="shared" si="10"/>
        <v>2.988</v>
      </c>
      <c r="K39" s="39"/>
      <c r="L39" s="34">
        <f t="shared" si="11"/>
        <v>3.0304296</v>
      </c>
      <c r="M39" s="40"/>
      <c r="N39" s="34">
        <f t="shared" si="12"/>
        <v>3.1686171897600004</v>
      </c>
      <c r="O39" s="40"/>
    </row>
    <row r="40" spans="1:15" ht="12">
      <c r="A40" s="46"/>
      <c r="B40" s="39"/>
      <c r="C40" s="73"/>
      <c r="D40" s="26" t="s">
        <v>37</v>
      </c>
      <c r="E40" s="39"/>
      <c r="F40" s="25">
        <v>4.16</v>
      </c>
      <c r="G40" s="39"/>
      <c r="H40" s="74">
        <f t="shared" si="0"/>
        <v>4.127552</v>
      </c>
      <c r="I40" s="40"/>
      <c r="J40" s="34">
        <f t="shared" si="10"/>
        <v>4.992</v>
      </c>
      <c r="K40" s="39"/>
      <c r="L40" s="34">
        <f t="shared" si="11"/>
        <v>5.0628864</v>
      </c>
      <c r="M40" s="40"/>
      <c r="N40" s="34">
        <f t="shared" si="12"/>
        <v>5.293754019840001</v>
      </c>
      <c r="O40" s="40"/>
    </row>
    <row r="41" spans="1:15" ht="12">
      <c r="A41" s="46"/>
      <c r="B41" s="39"/>
      <c r="C41" s="73"/>
      <c r="D41" s="26" t="s">
        <v>38</v>
      </c>
      <c r="E41" s="39"/>
      <c r="F41" s="25">
        <v>5.71</v>
      </c>
      <c r="G41" s="39"/>
      <c r="H41" s="74">
        <f t="shared" si="0"/>
        <v>5.665462</v>
      </c>
      <c r="I41" s="40"/>
      <c r="J41" s="34">
        <f t="shared" si="10"/>
        <v>6.851999999999999</v>
      </c>
      <c r="K41" s="39"/>
      <c r="L41" s="34">
        <f t="shared" si="11"/>
        <v>6.949298399999999</v>
      </c>
      <c r="M41" s="40"/>
      <c r="N41" s="34">
        <f t="shared" si="12"/>
        <v>7.266186407039999</v>
      </c>
      <c r="O41" s="40"/>
    </row>
    <row r="42" spans="1:15" ht="12">
      <c r="A42" s="46"/>
      <c r="B42" s="39"/>
      <c r="C42" s="73"/>
      <c r="D42" s="26" t="s">
        <v>39</v>
      </c>
      <c r="E42" s="39"/>
      <c r="F42" s="25">
        <v>7.27</v>
      </c>
      <c r="G42" s="39"/>
      <c r="H42" s="74">
        <f t="shared" si="0"/>
        <v>7.213293999999999</v>
      </c>
      <c r="I42" s="40"/>
      <c r="J42" s="34">
        <f t="shared" si="10"/>
        <v>8.723999999999998</v>
      </c>
      <c r="K42" s="39"/>
      <c r="L42" s="34">
        <f t="shared" si="11"/>
        <v>8.847880799999999</v>
      </c>
      <c r="M42" s="40"/>
      <c r="N42" s="34">
        <f t="shared" si="12"/>
        <v>9.251344164479999</v>
      </c>
      <c r="O42" s="40"/>
    </row>
    <row r="43" spans="1:15" ht="12">
      <c r="A43" s="46"/>
      <c r="B43" s="39"/>
      <c r="C43" s="73"/>
      <c r="D43" s="26" t="s">
        <v>40</v>
      </c>
      <c r="E43" s="39"/>
      <c r="F43" s="25">
        <v>5.39</v>
      </c>
      <c r="G43" s="39"/>
      <c r="H43" s="74">
        <f t="shared" si="0"/>
        <v>5.347957999999999</v>
      </c>
      <c r="I43" s="40"/>
      <c r="J43" s="34">
        <f t="shared" si="10"/>
        <v>6.467999999999999</v>
      </c>
      <c r="K43" s="39"/>
      <c r="L43" s="34">
        <f t="shared" si="11"/>
        <v>6.559845599999999</v>
      </c>
      <c r="M43" s="40"/>
      <c r="N43" s="34">
        <f t="shared" si="12"/>
        <v>6.85897455936</v>
      </c>
      <c r="O43" s="40"/>
    </row>
    <row r="44" spans="1:15" ht="12">
      <c r="A44" s="46"/>
      <c r="B44" s="39"/>
      <c r="C44" s="73"/>
      <c r="D44" s="26" t="s">
        <v>48</v>
      </c>
      <c r="E44" s="39"/>
      <c r="F44" s="25">
        <v>11.01</v>
      </c>
      <c r="G44" s="39"/>
      <c r="H44" s="74">
        <f t="shared" si="0"/>
        <v>10.924121999999999</v>
      </c>
      <c r="I44" s="40"/>
      <c r="J44" s="34">
        <f t="shared" si="10"/>
        <v>13.212</v>
      </c>
      <c r="K44" s="39"/>
      <c r="L44" s="34">
        <f t="shared" si="11"/>
        <v>13.3996104</v>
      </c>
      <c r="M44" s="40"/>
      <c r="N44" s="34">
        <f t="shared" si="12"/>
        <v>14.010632634240002</v>
      </c>
      <c r="O44" s="40"/>
    </row>
    <row r="45" spans="1:15" ht="51.75" customHeight="1">
      <c r="A45" s="46"/>
      <c r="B45" s="39"/>
      <c r="C45" s="73"/>
      <c r="D45" s="26" t="s">
        <v>49</v>
      </c>
      <c r="E45" s="39"/>
      <c r="F45" s="25" t="s">
        <v>64</v>
      </c>
      <c r="G45" s="25" t="s">
        <v>50</v>
      </c>
      <c r="H45" s="25" t="s">
        <v>179</v>
      </c>
      <c r="I45" s="28" t="s">
        <v>50</v>
      </c>
      <c r="J45" s="25" t="s">
        <v>190</v>
      </c>
      <c r="K45" s="25" t="s">
        <v>50</v>
      </c>
      <c r="L45" s="25" t="s">
        <v>202</v>
      </c>
      <c r="M45" s="28" t="s">
        <v>50</v>
      </c>
      <c r="N45" s="25" t="s">
        <v>213</v>
      </c>
      <c r="O45" s="28" t="s">
        <v>50</v>
      </c>
    </row>
    <row r="46" spans="1:15" ht="12">
      <c r="A46" s="46">
        <v>4</v>
      </c>
      <c r="B46" s="39" t="s">
        <v>51</v>
      </c>
      <c r="C46" s="26" t="s">
        <v>52</v>
      </c>
      <c r="D46" s="39" t="s">
        <v>54</v>
      </c>
      <c r="E46" s="39" t="s">
        <v>21</v>
      </c>
      <c r="F46" s="37" t="s">
        <v>68</v>
      </c>
      <c r="G46" s="37"/>
      <c r="H46" s="37" t="s">
        <v>180</v>
      </c>
      <c r="I46" s="38"/>
      <c r="J46" s="37" t="s">
        <v>191</v>
      </c>
      <c r="K46" s="37"/>
      <c r="L46" s="37" t="s">
        <v>203</v>
      </c>
      <c r="M46" s="38"/>
      <c r="N46" s="37" t="s">
        <v>214</v>
      </c>
      <c r="O46" s="38"/>
    </row>
    <row r="47" spans="1:15" ht="12">
      <c r="A47" s="46"/>
      <c r="B47" s="39"/>
      <c r="C47" s="26" t="s">
        <v>53</v>
      </c>
      <c r="D47" s="39"/>
      <c r="E47" s="39"/>
      <c r="F47" s="37"/>
      <c r="G47" s="37"/>
      <c r="H47" s="37"/>
      <c r="I47" s="38"/>
      <c r="J47" s="37"/>
      <c r="K47" s="37"/>
      <c r="L47" s="37"/>
      <c r="M47" s="38"/>
      <c r="N47" s="37"/>
      <c r="O47" s="38"/>
    </row>
    <row r="48" spans="1:15" ht="24" customHeight="1">
      <c r="A48" s="46"/>
      <c r="B48" s="39"/>
      <c r="C48" s="26" t="s">
        <v>55</v>
      </c>
      <c r="D48" s="26" t="s">
        <v>56</v>
      </c>
      <c r="E48" s="39"/>
      <c r="F48" s="37" t="s">
        <v>69</v>
      </c>
      <c r="G48" s="37"/>
      <c r="H48" s="37" t="s">
        <v>181</v>
      </c>
      <c r="I48" s="38"/>
      <c r="J48" s="37" t="s">
        <v>192</v>
      </c>
      <c r="K48" s="37"/>
      <c r="L48" s="37" t="s">
        <v>204</v>
      </c>
      <c r="M48" s="38"/>
      <c r="N48" s="37" t="s">
        <v>215</v>
      </c>
      <c r="O48" s="38"/>
    </row>
    <row r="49" spans="1:15" ht="24" customHeight="1">
      <c r="A49" s="46"/>
      <c r="B49" s="39"/>
      <c r="C49" s="26" t="s">
        <v>53</v>
      </c>
      <c r="D49" s="26" t="s">
        <v>57</v>
      </c>
      <c r="E49" s="39"/>
      <c r="F49" s="37" t="s">
        <v>70</v>
      </c>
      <c r="G49" s="37"/>
      <c r="H49" s="37" t="s">
        <v>182</v>
      </c>
      <c r="I49" s="38"/>
      <c r="J49" s="37" t="s">
        <v>193</v>
      </c>
      <c r="K49" s="37"/>
      <c r="L49" s="37" t="s">
        <v>205</v>
      </c>
      <c r="M49" s="38"/>
      <c r="N49" s="37" t="s">
        <v>216</v>
      </c>
      <c r="O49" s="38"/>
    </row>
    <row r="50" spans="1:15" ht="24" customHeight="1">
      <c r="A50" s="46"/>
      <c r="B50" s="39"/>
      <c r="C50" s="26" t="s">
        <v>58</v>
      </c>
      <c r="D50" s="26" t="s">
        <v>56</v>
      </c>
      <c r="E50" s="39"/>
      <c r="F50" s="37" t="s">
        <v>69</v>
      </c>
      <c r="G50" s="37"/>
      <c r="H50" s="37" t="s">
        <v>181</v>
      </c>
      <c r="I50" s="38"/>
      <c r="J50" s="37" t="s">
        <v>192</v>
      </c>
      <c r="K50" s="37"/>
      <c r="L50" s="37" t="s">
        <v>204</v>
      </c>
      <c r="M50" s="38"/>
      <c r="N50" s="37" t="s">
        <v>215</v>
      </c>
      <c r="O50" s="38"/>
    </row>
    <row r="51" spans="1:15" ht="24" customHeight="1">
      <c r="A51" s="46"/>
      <c r="B51" s="39"/>
      <c r="C51" s="26" t="s">
        <v>59</v>
      </c>
      <c r="D51" s="26" t="s">
        <v>60</v>
      </c>
      <c r="E51" s="39"/>
      <c r="F51" s="37" t="s">
        <v>71</v>
      </c>
      <c r="G51" s="37"/>
      <c r="H51" s="37" t="s">
        <v>183</v>
      </c>
      <c r="I51" s="38"/>
      <c r="J51" s="37" t="s">
        <v>194</v>
      </c>
      <c r="K51" s="37"/>
      <c r="L51" s="37" t="s">
        <v>206</v>
      </c>
      <c r="M51" s="38"/>
      <c r="N51" s="37" t="s">
        <v>216</v>
      </c>
      <c r="O51" s="38"/>
    </row>
    <row r="52" spans="1:15" ht="12">
      <c r="A52" s="29">
        <v>6</v>
      </c>
      <c r="B52" s="39" t="s">
        <v>61</v>
      </c>
      <c r="C52" s="39"/>
      <c r="D52" s="39"/>
      <c r="E52" s="26" t="s">
        <v>62</v>
      </c>
      <c r="F52" s="45">
        <v>39</v>
      </c>
      <c r="G52" s="45"/>
      <c r="H52" s="75">
        <f t="shared" si="0"/>
        <v>38.6958</v>
      </c>
      <c r="I52" s="76"/>
      <c r="J52" s="45">
        <f>F52*1.2</f>
        <v>46.8</v>
      </c>
      <c r="K52" s="45"/>
      <c r="L52" s="45">
        <f>J52*101.42%</f>
        <v>47.46456</v>
      </c>
      <c r="M52" s="51"/>
      <c r="N52" s="45">
        <f>L52*104.56%</f>
        <v>49.628943936000006</v>
      </c>
      <c r="O52" s="51"/>
    </row>
    <row r="53" spans="1:15" ht="12.75" thickBot="1">
      <c r="A53" s="30">
        <v>7</v>
      </c>
      <c r="B53" s="49" t="s">
        <v>63</v>
      </c>
      <c r="C53" s="49"/>
      <c r="D53" s="49"/>
      <c r="E53" s="31" t="s">
        <v>62</v>
      </c>
      <c r="F53" s="50">
        <v>99.08</v>
      </c>
      <c r="G53" s="50"/>
      <c r="H53" s="77">
        <f t="shared" si="0"/>
        <v>98.307176</v>
      </c>
      <c r="I53" s="78"/>
      <c r="J53" s="52">
        <f>F53*1.2</f>
        <v>118.89599999999999</v>
      </c>
      <c r="K53" s="52"/>
      <c r="L53" s="52">
        <f>J53*101.42%</f>
        <v>120.58432319999999</v>
      </c>
      <c r="M53" s="53"/>
      <c r="N53" s="45">
        <f>L53*104.56%</f>
        <v>126.08296833792</v>
      </c>
      <c r="O53" s="51"/>
    </row>
    <row r="55" spans="1:7" ht="12">
      <c r="A55" s="79"/>
      <c r="B55" s="79"/>
      <c r="C55" s="79"/>
      <c r="D55" s="79"/>
      <c r="E55" s="79"/>
      <c r="F55" s="79"/>
      <c r="G55" s="79"/>
    </row>
    <row r="56" spans="1:7" ht="12">
      <c r="A56" s="79"/>
      <c r="B56" s="79"/>
      <c r="C56" s="79"/>
      <c r="D56" s="79"/>
      <c r="E56" s="79"/>
      <c r="F56" s="79"/>
      <c r="G56" s="79"/>
    </row>
    <row r="57" spans="1:7" ht="12">
      <c r="A57" s="79"/>
      <c r="B57" s="79"/>
      <c r="C57" s="79"/>
      <c r="D57" s="79"/>
      <c r="E57" s="79"/>
      <c r="F57" s="79"/>
      <c r="G57" s="79"/>
    </row>
    <row r="58" spans="1:7" ht="12">
      <c r="A58" s="80"/>
      <c r="B58" s="81"/>
      <c r="C58" s="80"/>
      <c r="D58" s="80"/>
      <c r="E58" s="80"/>
      <c r="F58" s="80"/>
      <c r="G58" s="80"/>
    </row>
    <row r="59" spans="1:7" ht="12">
      <c r="A59" s="79"/>
      <c r="B59" s="79"/>
      <c r="C59" s="79"/>
      <c r="D59" s="79"/>
      <c r="E59" s="79"/>
      <c r="F59" s="79"/>
      <c r="G59" s="79"/>
    </row>
    <row r="60" spans="1:7" ht="12">
      <c r="A60" s="79"/>
      <c r="B60" s="79"/>
      <c r="C60" s="79"/>
      <c r="D60" s="79"/>
      <c r="E60" s="79"/>
      <c r="F60" s="79"/>
      <c r="G60" s="79"/>
    </row>
    <row r="61" spans="1:7" ht="12">
      <c r="A61" s="79"/>
      <c r="B61" s="79"/>
      <c r="C61" s="79"/>
      <c r="D61" s="79"/>
      <c r="E61" s="79"/>
      <c r="F61" s="79"/>
      <c r="G61" s="79"/>
    </row>
    <row r="62" spans="1:7" ht="12">
      <c r="A62" s="79"/>
      <c r="B62" s="79"/>
      <c r="C62" s="79"/>
      <c r="D62" s="79"/>
      <c r="E62" s="79"/>
      <c r="F62" s="79"/>
      <c r="G62" s="79"/>
    </row>
  </sheetData>
  <sheetProtection/>
  <mergeCells count="131">
    <mergeCell ref="N50:O50"/>
    <mergeCell ref="N51:O51"/>
    <mergeCell ref="N52:O52"/>
    <mergeCell ref="N53:O53"/>
    <mergeCell ref="O21:O27"/>
    <mergeCell ref="O29:O35"/>
    <mergeCell ref="O37:O44"/>
    <mergeCell ref="N46:O47"/>
    <mergeCell ref="N48:O48"/>
    <mergeCell ref="N49:O49"/>
    <mergeCell ref="N14:O14"/>
    <mergeCell ref="N15:O15"/>
    <mergeCell ref="N16:O16"/>
    <mergeCell ref="N17:O17"/>
    <mergeCell ref="N18:O18"/>
    <mergeCell ref="N19:O19"/>
    <mergeCell ref="N7:O8"/>
    <mergeCell ref="N9:O9"/>
    <mergeCell ref="N10:O10"/>
    <mergeCell ref="N11:O11"/>
    <mergeCell ref="N12:O12"/>
    <mergeCell ref="N13:O13"/>
    <mergeCell ref="L46:M47"/>
    <mergeCell ref="L52:M52"/>
    <mergeCell ref="L53:M53"/>
    <mergeCell ref="L48:M48"/>
    <mergeCell ref="L49:M49"/>
    <mergeCell ref="L50:M50"/>
    <mergeCell ref="L51:M51"/>
    <mergeCell ref="L17:M17"/>
    <mergeCell ref="L18:M18"/>
    <mergeCell ref="M21:M27"/>
    <mergeCell ref="M29:M35"/>
    <mergeCell ref="L19:M19"/>
    <mergeCell ref="M37:M44"/>
    <mergeCell ref="L12:M12"/>
    <mergeCell ref="L13:M13"/>
    <mergeCell ref="L14:M14"/>
    <mergeCell ref="L15:M15"/>
    <mergeCell ref="L7:M8"/>
    <mergeCell ref="L9:M9"/>
    <mergeCell ref="L10:M10"/>
    <mergeCell ref="L11:M11"/>
    <mergeCell ref="L16:M16"/>
    <mergeCell ref="J52:K52"/>
    <mergeCell ref="J53:K53"/>
    <mergeCell ref="J48:K48"/>
    <mergeCell ref="J49:K49"/>
    <mergeCell ref="J50:K50"/>
    <mergeCell ref="J51:K51"/>
    <mergeCell ref="K21:K27"/>
    <mergeCell ref="K29:K35"/>
    <mergeCell ref="K37:K44"/>
    <mergeCell ref="J14:K14"/>
    <mergeCell ref="J15:K15"/>
    <mergeCell ref="J46:K47"/>
    <mergeCell ref="J16:K16"/>
    <mergeCell ref="J17:K17"/>
    <mergeCell ref="J18:K18"/>
    <mergeCell ref="J19:K19"/>
    <mergeCell ref="J7:K8"/>
    <mergeCell ref="J9:K9"/>
    <mergeCell ref="J10:K10"/>
    <mergeCell ref="J11:K11"/>
    <mergeCell ref="J12:K12"/>
    <mergeCell ref="J13:K13"/>
    <mergeCell ref="F48:G48"/>
    <mergeCell ref="F49:G49"/>
    <mergeCell ref="B53:D53"/>
    <mergeCell ref="F53:G53"/>
    <mergeCell ref="F50:G50"/>
    <mergeCell ref="F51:G51"/>
    <mergeCell ref="B52:D52"/>
    <mergeCell ref="F52:G52"/>
    <mergeCell ref="E29:E36"/>
    <mergeCell ref="G29:G35"/>
    <mergeCell ref="B37:B45"/>
    <mergeCell ref="E37:E45"/>
    <mergeCell ref="G37:G44"/>
    <mergeCell ref="A46:A51"/>
    <mergeCell ref="B46:B51"/>
    <mergeCell ref="D46:D47"/>
    <mergeCell ref="E46:E51"/>
    <mergeCell ref="F46:G47"/>
    <mergeCell ref="H48:I48"/>
    <mergeCell ref="A10:A19"/>
    <mergeCell ref="B10:B19"/>
    <mergeCell ref="E10:E19"/>
    <mergeCell ref="F10:G10"/>
    <mergeCell ref="F11:G11"/>
    <mergeCell ref="F12:G12"/>
    <mergeCell ref="F13:G13"/>
    <mergeCell ref="F19:G19"/>
    <mergeCell ref="B29:B36"/>
    <mergeCell ref="H16:I16"/>
    <mergeCell ref="H17:I17"/>
    <mergeCell ref="A7:A8"/>
    <mergeCell ref="B7:D8"/>
    <mergeCell ref="E7:E8"/>
    <mergeCell ref="B9:D9"/>
    <mergeCell ref="F9:G9"/>
    <mergeCell ref="A58:G58"/>
    <mergeCell ref="F14:G14"/>
    <mergeCell ref="F15:G15"/>
    <mergeCell ref="F16:G16"/>
    <mergeCell ref="F17:G17"/>
    <mergeCell ref="F18:G18"/>
    <mergeCell ref="A20:A45"/>
    <mergeCell ref="B20:B28"/>
    <mergeCell ref="E20:E28"/>
    <mergeCell ref="G21:G27"/>
    <mergeCell ref="H18:I18"/>
    <mergeCell ref="F7:G8"/>
    <mergeCell ref="H12:I12"/>
    <mergeCell ref="H13:I13"/>
    <mergeCell ref="H14:I14"/>
    <mergeCell ref="H15:I15"/>
    <mergeCell ref="H7:I8"/>
    <mergeCell ref="H9:I9"/>
    <mergeCell ref="H10:I10"/>
    <mergeCell ref="H11:I11"/>
    <mergeCell ref="H53:I53"/>
    <mergeCell ref="H49:I49"/>
    <mergeCell ref="H50:I50"/>
    <mergeCell ref="H51:I51"/>
    <mergeCell ref="H52:I52"/>
    <mergeCell ref="H19:I19"/>
    <mergeCell ref="I21:I27"/>
    <mergeCell ref="I29:I35"/>
    <mergeCell ref="I37:I44"/>
    <mergeCell ref="H46:I47"/>
  </mergeCells>
  <printOptions/>
  <pageMargins left="0.5" right="0.25" top="0.25" bottom="0.25" header="0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6"/>
  <sheetViews>
    <sheetView tabSelected="1" zoomScalePageLayoutView="0" workbookViewId="0" topLeftCell="A1">
      <selection activeCell="K3" sqref="K3"/>
    </sheetView>
  </sheetViews>
  <sheetFormatPr defaultColWidth="9.140625" defaultRowHeight="12.75"/>
  <cols>
    <col min="1" max="1" width="10.28125" style="0" customWidth="1"/>
    <col min="2" max="2" width="50.8515625" style="0" customWidth="1"/>
    <col min="3" max="3" width="11.7109375" style="0" customWidth="1"/>
    <col min="4" max="4" width="22.421875" style="0" hidden="1" customWidth="1"/>
    <col min="5" max="5" width="20.28125" style="0" hidden="1" customWidth="1"/>
    <col min="6" max="6" width="22.140625" style="0" hidden="1" customWidth="1"/>
    <col min="7" max="7" width="18.421875" style="0" hidden="1" customWidth="1"/>
    <col min="8" max="8" width="21.7109375" style="0" hidden="1" customWidth="1"/>
    <col min="9" max="9" width="24.140625" style="0" customWidth="1"/>
  </cols>
  <sheetData>
    <row r="1" ht="12.75">
      <c r="A1" s="82" t="s">
        <v>222</v>
      </c>
    </row>
    <row r="2" ht="12.75">
      <c r="A2" t="s">
        <v>219</v>
      </c>
    </row>
    <row r="4" ht="15.75">
      <c r="B4" s="22"/>
    </row>
    <row r="5" spans="1:4" ht="12.75">
      <c r="A5" s="64" t="s">
        <v>166</v>
      </c>
      <c r="B5" s="65"/>
      <c r="C5" s="65"/>
      <c r="D5" s="65"/>
    </row>
    <row r="6" spans="1:4" ht="12.75">
      <c r="A6" s="64" t="s">
        <v>169</v>
      </c>
      <c r="B6" s="65"/>
      <c r="C6" s="65"/>
      <c r="D6" s="65"/>
    </row>
    <row r="7" spans="1:4" ht="12.75">
      <c r="A7" s="64" t="s">
        <v>218</v>
      </c>
      <c r="B7" s="65"/>
      <c r="C7" s="65"/>
      <c r="D7" s="65"/>
    </row>
    <row r="9" spans="4:6" ht="13.5" thickBot="1">
      <c r="D9">
        <v>2014</v>
      </c>
      <c r="E9" t="s">
        <v>184</v>
      </c>
      <c r="F9" s="33"/>
    </row>
    <row r="10" spans="1:9" ht="18">
      <c r="A10" s="54"/>
      <c r="B10" s="57" t="s">
        <v>72</v>
      </c>
      <c r="C10" s="57" t="s">
        <v>73</v>
      </c>
      <c r="D10" s="13" t="s">
        <v>74</v>
      </c>
      <c r="E10" s="13" t="s">
        <v>74</v>
      </c>
      <c r="F10" s="57" t="s">
        <v>185</v>
      </c>
      <c r="G10" s="57" t="s">
        <v>195</v>
      </c>
      <c r="H10" s="57" t="s">
        <v>196</v>
      </c>
      <c r="I10" s="57" t="s">
        <v>217</v>
      </c>
    </row>
    <row r="11" spans="1:9" ht="18">
      <c r="A11" s="55"/>
      <c r="B11" s="58"/>
      <c r="C11" s="58"/>
      <c r="D11" s="14" t="s">
        <v>75</v>
      </c>
      <c r="E11" s="14" t="s">
        <v>75</v>
      </c>
      <c r="F11" s="60"/>
      <c r="G11" s="60"/>
      <c r="H11" s="60"/>
      <c r="I11" s="60"/>
    </row>
    <row r="12" spans="1:9" ht="18.75" thickBot="1">
      <c r="A12" s="56"/>
      <c r="B12" s="59"/>
      <c r="C12" s="59"/>
      <c r="D12" s="15"/>
      <c r="E12" s="15"/>
      <c r="F12" s="61"/>
      <c r="G12" s="61"/>
      <c r="H12" s="61"/>
      <c r="I12" s="61"/>
    </row>
    <row r="13" spans="1:9" ht="18.75" thickBot="1">
      <c r="A13" s="1">
        <v>1</v>
      </c>
      <c r="B13" s="2">
        <v>2</v>
      </c>
      <c r="C13" s="3">
        <v>3</v>
      </c>
      <c r="D13" s="3">
        <v>4</v>
      </c>
      <c r="E13" s="1">
        <v>4</v>
      </c>
      <c r="F13" s="3">
        <v>4</v>
      </c>
      <c r="G13" s="3"/>
      <c r="H13" s="3">
        <v>4</v>
      </c>
      <c r="I13" s="3">
        <v>4</v>
      </c>
    </row>
    <row r="14" spans="1:9" ht="38.25" thickBot="1">
      <c r="A14" s="4" t="s">
        <v>76</v>
      </c>
      <c r="B14" s="5" t="s">
        <v>77</v>
      </c>
      <c r="C14" s="6" t="s">
        <v>78</v>
      </c>
      <c r="D14" s="6"/>
      <c r="E14" s="16"/>
      <c r="F14" s="32"/>
      <c r="G14" s="32"/>
      <c r="H14" s="32"/>
      <c r="I14" s="32"/>
    </row>
    <row r="15" spans="1:9" ht="18.75" thickBot="1">
      <c r="A15" s="1" t="s">
        <v>79</v>
      </c>
      <c r="B15" s="7" t="s">
        <v>80</v>
      </c>
      <c r="C15" s="3" t="s">
        <v>78</v>
      </c>
      <c r="D15" s="21">
        <f>E15*1.0095</f>
        <v>1.53444</v>
      </c>
      <c r="E15" s="17">
        <v>1.52</v>
      </c>
      <c r="F15" s="21">
        <f>D15*0.9922</f>
        <v>1.522471368</v>
      </c>
      <c r="G15" s="21">
        <f>E15*1.2</f>
        <v>1.8239999999999998</v>
      </c>
      <c r="H15" s="21">
        <f>G15*101.42%</f>
        <v>1.8499008</v>
      </c>
      <c r="I15" s="21">
        <f>H15*104.56%</f>
        <v>1.93425627648</v>
      </c>
    </row>
    <row r="16" spans="1:9" ht="18.75" thickBot="1">
      <c r="A16" s="1" t="s">
        <v>81</v>
      </c>
      <c r="B16" s="7" t="s">
        <v>82</v>
      </c>
      <c r="C16" s="3" t="s">
        <v>78</v>
      </c>
      <c r="D16" s="21">
        <f>E16*1.0095</f>
        <v>2.36223</v>
      </c>
      <c r="E16" s="18">
        <v>2.34</v>
      </c>
      <c r="F16" s="21">
        <f aca="true" t="shared" si="0" ref="F16:F62">D16*0.9922</f>
        <v>2.343804606</v>
      </c>
      <c r="G16" s="21">
        <f aca="true" t="shared" si="1" ref="G16:G32">E16*1.2</f>
        <v>2.808</v>
      </c>
      <c r="H16" s="21">
        <f aca="true" t="shared" si="2" ref="H16:H62">G16*101.42%</f>
        <v>2.8478736</v>
      </c>
      <c r="I16" s="21">
        <f aca="true" t="shared" si="3" ref="I16:I62">H16*104.56%</f>
        <v>2.97773663616</v>
      </c>
    </row>
    <row r="17" spans="1:9" ht="18.75" thickBot="1">
      <c r="A17" s="1" t="s">
        <v>83</v>
      </c>
      <c r="B17" s="7" t="s">
        <v>84</v>
      </c>
      <c r="C17" s="3" t="s">
        <v>78</v>
      </c>
      <c r="D17" s="21"/>
      <c r="E17" s="18"/>
      <c r="F17" s="21"/>
      <c r="G17" s="21"/>
      <c r="H17" s="21"/>
      <c r="I17" s="21"/>
    </row>
    <row r="18" spans="1:9" ht="20.25" customHeight="1" thickBot="1">
      <c r="A18" s="1" t="s">
        <v>85</v>
      </c>
      <c r="B18" s="8" t="s">
        <v>86</v>
      </c>
      <c r="C18" s="3" t="s">
        <v>78</v>
      </c>
      <c r="D18" s="21">
        <f>E18*1.0095</f>
        <v>3.9875250000000007</v>
      </c>
      <c r="E18" s="18">
        <v>3.95</v>
      </c>
      <c r="F18" s="21">
        <f t="shared" si="0"/>
        <v>3.9564223050000007</v>
      </c>
      <c r="G18" s="21">
        <f t="shared" si="1"/>
        <v>4.74</v>
      </c>
      <c r="H18" s="21">
        <f t="shared" si="2"/>
        <v>4.807308</v>
      </c>
      <c r="I18" s="21">
        <f t="shared" si="3"/>
        <v>5.0265212448000005</v>
      </c>
    </row>
    <row r="19" spans="1:9" ht="19.5" customHeight="1" thickBot="1">
      <c r="A19" s="1" t="s">
        <v>87</v>
      </c>
      <c r="B19" s="7" t="s">
        <v>88</v>
      </c>
      <c r="C19" s="3" t="s">
        <v>78</v>
      </c>
      <c r="D19" s="21"/>
      <c r="E19" s="18"/>
      <c r="F19" s="21"/>
      <c r="G19" s="21"/>
      <c r="H19" s="21"/>
      <c r="I19" s="21"/>
    </row>
    <row r="20" spans="1:9" ht="18.75" thickBot="1">
      <c r="A20" s="1" t="s">
        <v>161</v>
      </c>
      <c r="B20" s="7" t="s">
        <v>89</v>
      </c>
      <c r="C20" s="3" t="s">
        <v>78</v>
      </c>
      <c r="D20" s="21">
        <f>E20*1.0095</f>
        <v>1.2416850000000001</v>
      </c>
      <c r="E20" s="18">
        <v>1.23</v>
      </c>
      <c r="F20" s="21">
        <f t="shared" si="0"/>
        <v>1.2319998570000001</v>
      </c>
      <c r="G20" s="21">
        <f t="shared" si="1"/>
        <v>1.476</v>
      </c>
      <c r="H20" s="21">
        <f t="shared" si="2"/>
        <v>1.4969592</v>
      </c>
      <c r="I20" s="21">
        <f t="shared" si="3"/>
        <v>1.56522053952</v>
      </c>
    </row>
    <row r="21" spans="1:9" ht="25.5" customHeight="1" thickBot="1">
      <c r="A21" s="1" t="s">
        <v>162</v>
      </c>
      <c r="B21" s="7" t="s">
        <v>90</v>
      </c>
      <c r="C21" s="3" t="s">
        <v>78</v>
      </c>
      <c r="D21" s="21">
        <f>E21*1.0095</f>
        <v>0.6258900000000001</v>
      </c>
      <c r="E21" s="18">
        <v>0.62</v>
      </c>
      <c r="F21" s="21">
        <f t="shared" si="0"/>
        <v>0.621008058</v>
      </c>
      <c r="G21" s="21">
        <f t="shared" si="1"/>
        <v>0.744</v>
      </c>
      <c r="H21" s="21">
        <f t="shared" si="2"/>
        <v>0.7545648</v>
      </c>
      <c r="I21" s="21">
        <f t="shared" si="3"/>
        <v>0.7889729548800001</v>
      </c>
    </row>
    <row r="22" spans="1:9" ht="54.75" thickBot="1">
      <c r="A22" s="1" t="s">
        <v>91</v>
      </c>
      <c r="B22" s="7" t="s">
        <v>92</v>
      </c>
      <c r="C22" s="3" t="s">
        <v>78</v>
      </c>
      <c r="D22" s="21">
        <f>E22*1.0095</f>
        <v>6.2286150000000005</v>
      </c>
      <c r="E22" s="18">
        <v>6.17</v>
      </c>
      <c r="F22" s="21">
        <f t="shared" si="0"/>
        <v>6.180031803</v>
      </c>
      <c r="G22" s="21">
        <f t="shared" si="1"/>
        <v>7.404</v>
      </c>
      <c r="H22" s="21">
        <f t="shared" si="2"/>
        <v>7.5091368</v>
      </c>
      <c r="I22" s="21">
        <f t="shared" si="3"/>
        <v>7.851553438080001</v>
      </c>
    </row>
    <row r="23" spans="1:9" ht="57" thickBot="1">
      <c r="A23" s="9" t="s">
        <v>93</v>
      </c>
      <c r="B23" s="10" t="s">
        <v>94</v>
      </c>
      <c r="C23" s="6" t="s">
        <v>78</v>
      </c>
      <c r="D23" s="21"/>
      <c r="E23" s="16"/>
      <c r="F23" s="21"/>
      <c r="G23" s="21"/>
      <c r="H23" s="21"/>
      <c r="I23" s="21"/>
    </row>
    <row r="24" spans="1:9" ht="18.75" thickBot="1">
      <c r="A24" s="1" t="s">
        <v>95</v>
      </c>
      <c r="B24" s="7" t="s">
        <v>96</v>
      </c>
      <c r="C24" s="3" t="s">
        <v>78</v>
      </c>
      <c r="D24" s="21"/>
      <c r="E24" s="19"/>
      <c r="F24" s="21"/>
      <c r="G24" s="21"/>
      <c r="H24" s="21"/>
      <c r="I24" s="21"/>
    </row>
    <row r="25" spans="1:9" ht="18.75" thickBot="1">
      <c r="A25" s="1" t="s">
        <v>97</v>
      </c>
      <c r="B25" s="7" t="s">
        <v>98</v>
      </c>
      <c r="C25" s="3" t="s">
        <v>78</v>
      </c>
      <c r="D25" s="21">
        <f aca="true" t="shared" si="4" ref="D25:D32">E25*1.0095</f>
        <v>0.6258900000000001</v>
      </c>
      <c r="E25" s="19">
        <v>0.62</v>
      </c>
      <c r="F25" s="21">
        <f t="shared" si="0"/>
        <v>0.621008058</v>
      </c>
      <c r="G25" s="21">
        <f t="shared" si="1"/>
        <v>0.744</v>
      </c>
      <c r="H25" s="21">
        <f t="shared" si="2"/>
        <v>0.7545648</v>
      </c>
      <c r="I25" s="21">
        <f t="shared" si="3"/>
        <v>0.7889729548800001</v>
      </c>
    </row>
    <row r="26" spans="1:9" ht="18.75" thickBot="1">
      <c r="A26" s="1" t="s">
        <v>99</v>
      </c>
      <c r="B26" s="7" t="s">
        <v>100</v>
      </c>
      <c r="C26" s="3" t="s">
        <v>78</v>
      </c>
      <c r="D26" s="21">
        <f t="shared" si="4"/>
        <v>1.2416850000000001</v>
      </c>
      <c r="E26" s="19">
        <v>1.23</v>
      </c>
      <c r="F26" s="21">
        <f t="shared" si="0"/>
        <v>1.2319998570000001</v>
      </c>
      <c r="G26" s="21">
        <f t="shared" si="1"/>
        <v>1.476</v>
      </c>
      <c r="H26" s="21">
        <f t="shared" si="2"/>
        <v>1.4969592</v>
      </c>
      <c r="I26" s="21">
        <f t="shared" si="3"/>
        <v>1.56522053952</v>
      </c>
    </row>
    <row r="27" spans="1:9" ht="18.75" thickBot="1">
      <c r="A27" s="1" t="s">
        <v>101</v>
      </c>
      <c r="B27" s="7" t="s">
        <v>102</v>
      </c>
      <c r="C27" s="3" t="s">
        <v>78</v>
      </c>
      <c r="D27" s="21"/>
      <c r="E27" s="19"/>
      <c r="F27" s="21"/>
      <c r="G27" s="21"/>
      <c r="H27" s="21"/>
      <c r="I27" s="21"/>
    </row>
    <row r="28" spans="1:9" ht="18.75" thickBot="1">
      <c r="A28" s="1" t="s">
        <v>103</v>
      </c>
      <c r="B28" s="7" t="s">
        <v>98</v>
      </c>
      <c r="C28" s="3" t="s">
        <v>78</v>
      </c>
      <c r="D28" s="21">
        <f t="shared" si="4"/>
        <v>1.57482</v>
      </c>
      <c r="E28" s="19">
        <v>1.56</v>
      </c>
      <c r="F28" s="21">
        <f t="shared" si="0"/>
        <v>1.562536404</v>
      </c>
      <c r="G28" s="21">
        <f t="shared" si="1"/>
        <v>1.8719999999999999</v>
      </c>
      <c r="H28" s="21">
        <f t="shared" si="2"/>
        <v>1.8985823999999998</v>
      </c>
      <c r="I28" s="21">
        <f t="shared" si="3"/>
        <v>1.98515775744</v>
      </c>
    </row>
    <row r="29" spans="1:9" ht="18.75" thickBot="1">
      <c r="A29" s="1" t="s">
        <v>104</v>
      </c>
      <c r="B29" s="7" t="s">
        <v>100</v>
      </c>
      <c r="C29" s="3" t="s">
        <v>78</v>
      </c>
      <c r="D29" s="21">
        <f t="shared" si="4"/>
        <v>3.058785</v>
      </c>
      <c r="E29" s="19">
        <v>3.03</v>
      </c>
      <c r="F29" s="21">
        <f t="shared" si="0"/>
        <v>3.034926477</v>
      </c>
      <c r="G29" s="21">
        <f t="shared" si="1"/>
        <v>3.6359999999999997</v>
      </c>
      <c r="H29" s="21">
        <f t="shared" si="2"/>
        <v>3.6876311999999998</v>
      </c>
      <c r="I29" s="21">
        <f t="shared" si="3"/>
        <v>3.85578718272</v>
      </c>
    </row>
    <row r="30" spans="1:9" ht="36.75" thickBot="1">
      <c r="A30" s="11" t="s">
        <v>105</v>
      </c>
      <c r="B30" s="7" t="s">
        <v>106</v>
      </c>
      <c r="C30" s="3" t="s">
        <v>78</v>
      </c>
      <c r="D30" s="21">
        <f t="shared" si="4"/>
        <v>0.9085500000000001</v>
      </c>
      <c r="E30" s="19">
        <v>0.9</v>
      </c>
      <c r="F30" s="21">
        <f t="shared" si="0"/>
        <v>0.90146331</v>
      </c>
      <c r="G30" s="21">
        <f t="shared" si="1"/>
        <v>1.08</v>
      </c>
      <c r="H30" s="21">
        <f t="shared" si="2"/>
        <v>1.095336</v>
      </c>
      <c r="I30" s="21">
        <f t="shared" si="3"/>
        <v>1.1452833216000002</v>
      </c>
    </row>
    <row r="31" spans="1:9" ht="36.75" thickBot="1">
      <c r="A31" s="1" t="s">
        <v>107</v>
      </c>
      <c r="B31" s="7" t="s">
        <v>108</v>
      </c>
      <c r="C31" s="3" t="s">
        <v>78</v>
      </c>
      <c r="D31" s="21">
        <f t="shared" si="4"/>
        <v>4.01781</v>
      </c>
      <c r="E31" s="19">
        <v>3.98</v>
      </c>
      <c r="F31" s="21">
        <f t="shared" si="0"/>
        <v>3.9864710819999996</v>
      </c>
      <c r="G31" s="21">
        <f t="shared" si="1"/>
        <v>4.776</v>
      </c>
      <c r="H31" s="21">
        <f t="shared" si="2"/>
        <v>4.8438191999999995</v>
      </c>
      <c r="I31" s="21">
        <f t="shared" si="3"/>
        <v>5.06469735552</v>
      </c>
    </row>
    <row r="32" spans="1:9" ht="54.75" thickBot="1">
      <c r="A32" s="1" t="s">
        <v>109</v>
      </c>
      <c r="B32" s="7" t="s">
        <v>110</v>
      </c>
      <c r="C32" s="3" t="s">
        <v>78</v>
      </c>
      <c r="D32" s="21">
        <f t="shared" si="4"/>
        <v>6.2286150000000005</v>
      </c>
      <c r="E32" s="19">
        <v>6.17</v>
      </c>
      <c r="F32" s="21">
        <f t="shared" si="0"/>
        <v>6.180031803</v>
      </c>
      <c r="G32" s="21">
        <f t="shared" si="1"/>
        <v>7.404</v>
      </c>
      <c r="H32" s="21">
        <f t="shared" si="2"/>
        <v>7.5091368</v>
      </c>
      <c r="I32" s="21">
        <f t="shared" si="3"/>
        <v>7.851553438080001</v>
      </c>
    </row>
    <row r="33" spans="1:9" s="36" customFormat="1" ht="38.25" thickBot="1">
      <c r="A33" s="9" t="s">
        <v>111</v>
      </c>
      <c r="B33" s="10" t="s">
        <v>112</v>
      </c>
      <c r="C33" s="6" t="s">
        <v>78</v>
      </c>
      <c r="D33" s="21"/>
      <c r="E33" s="16"/>
      <c r="F33" s="21"/>
      <c r="G33" s="21"/>
      <c r="H33" s="21"/>
      <c r="I33" s="21"/>
    </row>
    <row r="34" spans="1:9" s="36" customFormat="1" ht="19.5" thickBot="1">
      <c r="A34" s="12" t="s">
        <v>113</v>
      </c>
      <c r="B34" s="10" t="s">
        <v>114</v>
      </c>
      <c r="C34" s="6"/>
      <c r="D34" s="21"/>
      <c r="E34" s="20"/>
      <c r="F34" s="21"/>
      <c r="G34" s="21"/>
      <c r="H34" s="21"/>
      <c r="I34" s="21"/>
    </row>
    <row r="35" spans="1:9" s="36" customFormat="1" ht="18.75" thickBot="1">
      <c r="A35" s="1" t="s">
        <v>115</v>
      </c>
      <c r="B35" s="7" t="s">
        <v>100</v>
      </c>
      <c r="C35" s="3" t="s">
        <v>78</v>
      </c>
      <c r="D35" s="21">
        <v>0.52</v>
      </c>
      <c r="E35" s="19">
        <v>0.39</v>
      </c>
      <c r="F35" s="21">
        <f t="shared" si="0"/>
        <v>0.515944</v>
      </c>
      <c r="G35" s="1">
        <v>0.39</v>
      </c>
      <c r="H35" s="21">
        <v>0.5</v>
      </c>
      <c r="I35" s="21">
        <v>0.52</v>
      </c>
    </row>
    <row r="36" spans="1:9" s="36" customFormat="1" ht="18.75" thickBot="1">
      <c r="A36" s="1" t="s">
        <v>116</v>
      </c>
      <c r="B36" s="7" t="s">
        <v>117</v>
      </c>
      <c r="C36" s="3" t="s">
        <v>78</v>
      </c>
      <c r="D36" s="21">
        <f>E36*1.0095</f>
        <v>0.030285</v>
      </c>
      <c r="E36" s="19">
        <v>0.03</v>
      </c>
      <c r="F36" s="21">
        <f t="shared" si="0"/>
        <v>0.030048777</v>
      </c>
      <c r="G36" s="1">
        <v>0.03</v>
      </c>
      <c r="H36" s="21">
        <f t="shared" si="2"/>
        <v>0.030425999999999998</v>
      </c>
      <c r="I36" s="21">
        <f t="shared" si="3"/>
        <v>0.0318134256</v>
      </c>
    </row>
    <row r="37" spans="1:9" s="36" customFormat="1" ht="18.75" thickBot="1">
      <c r="A37" s="1" t="s">
        <v>118</v>
      </c>
      <c r="B37" s="7" t="s">
        <v>119</v>
      </c>
      <c r="C37" s="3" t="s">
        <v>78</v>
      </c>
      <c r="D37" s="21">
        <v>0.66</v>
      </c>
      <c r="E37" s="19">
        <v>0.66</v>
      </c>
      <c r="F37" s="21">
        <f t="shared" si="0"/>
        <v>0.654852</v>
      </c>
      <c r="G37" s="1">
        <v>0.66</v>
      </c>
      <c r="H37" s="21">
        <v>0.7</v>
      </c>
      <c r="I37" s="21">
        <v>1.1</v>
      </c>
    </row>
    <row r="38" spans="1:9" s="36" customFormat="1" ht="18.75" thickBot="1">
      <c r="A38" s="11" t="s">
        <v>163</v>
      </c>
      <c r="B38" s="7" t="s">
        <v>120</v>
      </c>
      <c r="C38" s="3" t="s">
        <v>78</v>
      </c>
      <c r="D38" s="21"/>
      <c r="E38" s="19"/>
      <c r="F38" s="21">
        <f t="shared" si="0"/>
        <v>0</v>
      </c>
      <c r="G38" s="1"/>
      <c r="H38" s="21"/>
      <c r="I38" s="21"/>
    </row>
    <row r="39" spans="1:9" s="36" customFormat="1" ht="18.75" thickBot="1">
      <c r="A39" s="1" t="s">
        <v>121</v>
      </c>
      <c r="B39" s="7" t="s">
        <v>122</v>
      </c>
      <c r="C39" s="3" t="s">
        <v>78</v>
      </c>
      <c r="D39" s="21">
        <f>E39*1.0095</f>
        <v>0.050475000000000006</v>
      </c>
      <c r="E39" s="19">
        <v>0.05</v>
      </c>
      <c r="F39" s="21">
        <f t="shared" si="0"/>
        <v>0.050081295000000005</v>
      </c>
      <c r="G39" s="1">
        <v>0.05</v>
      </c>
      <c r="H39" s="21">
        <f t="shared" si="2"/>
        <v>0.050710000000000005</v>
      </c>
      <c r="I39" s="21">
        <f t="shared" si="3"/>
        <v>0.05302237600000001</v>
      </c>
    </row>
    <row r="40" spans="1:9" s="36" customFormat="1" ht="18.75" thickBot="1">
      <c r="A40" s="1" t="s">
        <v>123</v>
      </c>
      <c r="B40" s="7" t="s">
        <v>88</v>
      </c>
      <c r="C40" s="3" t="s">
        <v>78</v>
      </c>
      <c r="D40" s="21">
        <f>E40*1.0095</f>
        <v>0.030285</v>
      </c>
      <c r="E40" s="19">
        <v>0.03</v>
      </c>
      <c r="F40" s="21">
        <f t="shared" si="0"/>
        <v>0.030048777</v>
      </c>
      <c r="G40" s="1">
        <v>0.03</v>
      </c>
      <c r="H40" s="21">
        <f t="shared" si="2"/>
        <v>0.030425999999999998</v>
      </c>
      <c r="I40" s="21">
        <f t="shared" si="3"/>
        <v>0.0318134256</v>
      </c>
    </row>
    <row r="41" spans="1:9" s="36" customFormat="1" ht="54.75" thickBot="1">
      <c r="A41" s="1" t="s">
        <v>124</v>
      </c>
      <c r="B41" s="7" t="s">
        <v>125</v>
      </c>
      <c r="C41" s="3" t="s">
        <v>78</v>
      </c>
      <c r="D41" s="21">
        <v>1.46</v>
      </c>
      <c r="E41" s="19">
        <v>1.46</v>
      </c>
      <c r="F41" s="21">
        <v>1.36</v>
      </c>
      <c r="G41" s="1">
        <v>1.46</v>
      </c>
      <c r="H41" s="21">
        <v>1.52</v>
      </c>
      <c r="I41" s="21">
        <v>1.82</v>
      </c>
    </row>
    <row r="42" spans="1:9" ht="19.5" thickBot="1">
      <c r="A42" s="12" t="s">
        <v>126</v>
      </c>
      <c r="B42" s="10" t="s">
        <v>127</v>
      </c>
      <c r="C42" s="6"/>
      <c r="D42" s="21"/>
      <c r="E42" s="20"/>
      <c r="F42" s="21"/>
      <c r="G42" s="21"/>
      <c r="H42" s="21"/>
      <c r="I42" s="21"/>
    </row>
    <row r="43" spans="1:9" ht="18.75" thickBot="1">
      <c r="A43" s="1" t="s">
        <v>128</v>
      </c>
      <c r="B43" s="7" t="s">
        <v>100</v>
      </c>
      <c r="C43" s="3" t="s">
        <v>78</v>
      </c>
      <c r="D43" s="21">
        <f>E43*1.0095</f>
        <v>1.2517800000000001</v>
      </c>
      <c r="E43" s="19">
        <v>1.24</v>
      </c>
      <c r="F43" s="21">
        <f t="shared" si="0"/>
        <v>1.242016116</v>
      </c>
      <c r="G43" s="21">
        <f>E43*1.2</f>
        <v>1.488</v>
      </c>
      <c r="H43" s="21">
        <f t="shared" si="2"/>
        <v>1.5091296</v>
      </c>
      <c r="I43" s="21">
        <f t="shared" si="3"/>
        <v>1.5779459097600002</v>
      </c>
    </row>
    <row r="44" spans="1:9" ht="18.75" thickBot="1">
      <c r="A44" s="1" t="s">
        <v>129</v>
      </c>
      <c r="B44" s="7" t="s">
        <v>119</v>
      </c>
      <c r="C44" s="3" t="s">
        <v>78</v>
      </c>
      <c r="D44" s="21">
        <f>E44*1.0095</f>
        <v>0.6258900000000001</v>
      </c>
      <c r="E44" s="19">
        <v>0.62</v>
      </c>
      <c r="F44" s="21">
        <f t="shared" si="0"/>
        <v>0.621008058</v>
      </c>
      <c r="G44" s="21">
        <f aca="true" t="shared" si="5" ref="G44:G62">E44*1.2</f>
        <v>0.744</v>
      </c>
      <c r="H44" s="21">
        <f t="shared" si="2"/>
        <v>0.7545648</v>
      </c>
      <c r="I44" s="21">
        <f t="shared" si="3"/>
        <v>0.7889729548800001</v>
      </c>
    </row>
    <row r="45" spans="1:9" ht="36.75" thickBot="1">
      <c r="A45" s="11" t="s">
        <v>130</v>
      </c>
      <c r="B45" s="7" t="s">
        <v>120</v>
      </c>
      <c r="C45" s="3" t="s">
        <v>78</v>
      </c>
      <c r="D45" s="21"/>
      <c r="E45" s="19"/>
      <c r="F45" s="21">
        <f t="shared" si="0"/>
        <v>0</v>
      </c>
      <c r="G45" s="21"/>
      <c r="H45" s="21"/>
      <c r="I45" s="21"/>
    </row>
    <row r="46" spans="1:9" ht="18.75" thickBot="1">
      <c r="A46" s="1" t="s">
        <v>164</v>
      </c>
      <c r="B46" s="7" t="s">
        <v>122</v>
      </c>
      <c r="C46" s="3" t="s">
        <v>78</v>
      </c>
      <c r="D46" s="21">
        <f>E46*1.0095</f>
        <v>1.3628250000000002</v>
      </c>
      <c r="E46" s="19">
        <v>1.35</v>
      </c>
      <c r="F46" s="21">
        <f t="shared" si="0"/>
        <v>1.352194965</v>
      </c>
      <c r="G46" s="21">
        <f t="shared" si="5"/>
        <v>1.62</v>
      </c>
      <c r="H46" s="21">
        <f t="shared" si="2"/>
        <v>1.6430040000000001</v>
      </c>
      <c r="I46" s="21">
        <f t="shared" si="3"/>
        <v>1.7179249824000002</v>
      </c>
    </row>
    <row r="47" spans="1:9" ht="18.75" thickBot="1">
      <c r="A47" s="1" t="s">
        <v>165</v>
      </c>
      <c r="B47" s="7" t="s">
        <v>131</v>
      </c>
      <c r="C47" s="3" t="s">
        <v>78</v>
      </c>
      <c r="D47" s="21">
        <f>E47*1.0095</f>
        <v>0.9085500000000001</v>
      </c>
      <c r="E47" s="19">
        <v>0.9</v>
      </c>
      <c r="F47" s="21">
        <f t="shared" si="0"/>
        <v>0.90146331</v>
      </c>
      <c r="G47" s="21">
        <f t="shared" si="5"/>
        <v>1.08</v>
      </c>
      <c r="H47" s="21">
        <f t="shared" si="2"/>
        <v>1.095336</v>
      </c>
      <c r="I47" s="21">
        <f t="shared" si="3"/>
        <v>1.1452833216000002</v>
      </c>
    </row>
    <row r="48" spans="1:9" ht="54.75" thickBot="1">
      <c r="A48" s="1" t="s">
        <v>132</v>
      </c>
      <c r="B48" s="7" t="s">
        <v>133</v>
      </c>
      <c r="C48" s="3" t="s">
        <v>78</v>
      </c>
      <c r="D48" s="21">
        <f>E48*1.0095</f>
        <v>1.8271950000000001</v>
      </c>
      <c r="E48" s="19">
        <v>1.81</v>
      </c>
      <c r="F48" s="21">
        <f t="shared" si="0"/>
        <v>1.8129428790000002</v>
      </c>
      <c r="G48" s="21">
        <f t="shared" si="5"/>
        <v>2.172</v>
      </c>
      <c r="H48" s="21">
        <f t="shared" si="2"/>
        <v>2.2028424</v>
      </c>
      <c r="I48" s="21">
        <f t="shared" si="3"/>
        <v>2.3032920134400006</v>
      </c>
    </row>
    <row r="49" spans="1:9" ht="19.5" thickBot="1">
      <c r="A49" s="9" t="s">
        <v>134</v>
      </c>
      <c r="B49" s="10" t="s">
        <v>135</v>
      </c>
      <c r="C49" s="6" t="s">
        <v>78</v>
      </c>
      <c r="D49" s="21"/>
      <c r="E49" s="16"/>
      <c r="F49" s="21"/>
      <c r="G49" s="21"/>
      <c r="H49" s="21"/>
      <c r="I49" s="21"/>
    </row>
    <row r="50" spans="1:9" ht="18.75" thickBot="1">
      <c r="A50" s="1" t="s">
        <v>136</v>
      </c>
      <c r="B50" s="7" t="s">
        <v>137</v>
      </c>
      <c r="C50" s="3" t="s">
        <v>78</v>
      </c>
      <c r="D50" s="21"/>
      <c r="E50" s="19"/>
      <c r="F50" s="21"/>
      <c r="G50" s="21"/>
      <c r="H50" s="21"/>
      <c r="I50" s="21"/>
    </row>
    <row r="51" spans="1:9" ht="18.75" thickBot="1">
      <c r="A51" s="1" t="s">
        <v>138</v>
      </c>
      <c r="B51" s="7" t="s">
        <v>139</v>
      </c>
      <c r="C51" s="3" t="s">
        <v>78</v>
      </c>
      <c r="D51" s="21">
        <f aca="true" t="shared" si="6" ref="D51:D56">E51*1.0095</f>
        <v>18.79689</v>
      </c>
      <c r="E51" s="19">
        <v>18.62</v>
      </c>
      <c r="F51" s="21">
        <f t="shared" si="0"/>
        <v>18.650274258</v>
      </c>
      <c r="G51" s="21">
        <f t="shared" si="5"/>
        <v>22.344</v>
      </c>
      <c r="H51" s="21">
        <f t="shared" si="2"/>
        <v>22.6612848</v>
      </c>
      <c r="I51" s="21">
        <f t="shared" si="3"/>
        <v>23.694639386880002</v>
      </c>
    </row>
    <row r="52" spans="1:9" ht="18.75" thickBot="1">
      <c r="A52" s="1" t="s">
        <v>140</v>
      </c>
      <c r="B52" s="7" t="s">
        <v>141</v>
      </c>
      <c r="C52" s="3" t="s">
        <v>78</v>
      </c>
      <c r="D52" s="21">
        <f t="shared" si="6"/>
        <v>31.344975</v>
      </c>
      <c r="E52" s="19">
        <v>31.05</v>
      </c>
      <c r="F52" s="21">
        <f t="shared" si="0"/>
        <v>31.100484195</v>
      </c>
      <c r="G52" s="21">
        <f t="shared" si="5"/>
        <v>37.26</v>
      </c>
      <c r="H52" s="21">
        <f t="shared" si="2"/>
        <v>37.789092</v>
      </c>
      <c r="I52" s="21">
        <f t="shared" si="3"/>
        <v>39.5122745952</v>
      </c>
    </row>
    <row r="53" spans="1:9" ht="18.75" thickBot="1">
      <c r="A53" s="11" t="s">
        <v>142</v>
      </c>
      <c r="B53" s="7" t="s">
        <v>143</v>
      </c>
      <c r="C53" s="3" t="s">
        <v>78</v>
      </c>
      <c r="D53" s="21">
        <f t="shared" si="6"/>
        <v>12.53799</v>
      </c>
      <c r="E53" s="19">
        <v>12.42</v>
      </c>
      <c r="F53" s="21">
        <f t="shared" si="0"/>
        <v>12.440193678</v>
      </c>
      <c r="G53" s="21">
        <f t="shared" si="5"/>
        <v>14.904</v>
      </c>
      <c r="H53" s="21">
        <f t="shared" si="2"/>
        <v>15.115636799999999</v>
      </c>
      <c r="I53" s="21">
        <f t="shared" si="3"/>
        <v>15.80490983808</v>
      </c>
    </row>
    <row r="54" spans="1:9" ht="18.75" thickBot="1">
      <c r="A54" s="11" t="s">
        <v>144</v>
      </c>
      <c r="B54" s="7" t="s">
        <v>145</v>
      </c>
      <c r="C54" s="3" t="s">
        <v>78</v>
      </c>
      <c r="D54" s="21">
        <f t="shared" si="6"/>
        <v>24.51066</v>
      </c>
      <c r="E54" s="19">
        <v>24.28</v>
      </c>
      <c r="F54" s="21">
        <f t="shared" si="0"/>
        <v>24.319476852</v>
      </c>
      <c r="G54" s="21">
        <f t="shared" si="5"/>
        <v>29.136</v>
      </c>
      <c r="H54" s="21">
        <f t="shared" si="2"/>
        <v>29.5497312</v>
      </c>
      <c r="I54" s="21">
        <f t="shared" si="3"/>
        <v>30.897198942720003</v>
      </c>
    </row>
    <row r="55" spans="1:9" ht="57" customHeight="1" thickBot="1">
      <c r="A55" s="9" t="s">
        <v>146</v>
      </c>
      <c r="B55" s="10" t="s">
        <v>208</v>
      </c>
      <c r="C55" s="6" t="s">
        <v>147</v>
      </c>
      <c r="D55" s="21">
        <f t="shared" si="6"/>
        <v>0.5552250000000001</v>
      </c>
      <c r="E55" s="20">
        <v>0.55</v>
      </c>
      <c r="F55" s="21">
        <f t="shared" si="0"/>
        <v>0.5508942450000001</v>
      </c>
      <c r="G55" s="21">
        <f t="shared" si="5"/>
        <v>0.66</v>
      </c>
      <c r="H55" s="21">
        <f t="shared" si="2"/>
        <v>0.6693720000000001</v>
      </c>
      <c r="I55" s="21">
        <f t="shared" si="3"/>
        <v>0.6998953632000001</v>
      </c>
    </row>
    <row r="56" spans="1:9" ht="57" thickBot="1">
      <c r="A56" s="9" t="s">
        <v>148</v>
      </c>
      <c r="B56" s="10" t="s">
        <v>149</v>
      </c>
      <c r="C56" s="6" t="s">
        <v>147</v>
      </c>
      <c r="D56" s="21">
        <f t="shared" si="6"/>
        <v>0.5552250000000001</v>
      </c>
      <c r="E56" s="20">
        <v>0.55</v>
      </c>
      <c r="F56" s="21">
        <f t="shared" si="0"/>
        <v>0.5508942450000001</v>
      </c>
      <c r="G56" s="21">
        <f t="shared" si="5"/>
        <v>0.66</v>
      </c>
      <c r="H56" s="21">
        <f t="shared" si="2"/>
        <v>0.6693720000000001</v>
      </c>
      <c r="I56" s="21">
        <f t="shared" si="3"/>
        <v>0.6998953632000001</v>
      </c>
    </row>
    <row r="57" spans="1:9" ht="19.5" thickBot="1">
      <c r="A57" s="9" t="s">
        <v>150</v>
      </c>
      <c r="B57" s="10" t="s">
        <v>151</v>
      </c>
      <c r="C57" s="6" t="s">
        <v>147</v>
      </c>
      <c r="D57" s="21"/>
      <c r="E57" s="16"/>
      <c r="F57" s="21"/>
      <c r="G57" s="21"/>
      <c r="H57" s="21"/>
      <c r="I57" s="21"/>
    </row>
    <row r="58" spans="1:9" ht="18.75" thickBot="1">
      <c r="A58" s="1" t="s">
        <v>152</v>
      </c>
      <c r="B58" s="7" t="s">
        <v>153</v>
      </c>
      <c r="C58" s="3" t="s">
        <v>147</v>
      </c>
      <c r="D58" s="21">
        <f>E58*1.0095</f>
        <v>24.51066</v>
      </c>
      <c r="E58" s="19">
        <v>24.28</v>
      </c>
      <c r="F58" s="21">
        <f t="shared" si="0"/>
        <v>24.319476852</v>
      </c>
      <c r="G58" s="21">
        <f t="shared" si="5"/>
        <v>29.136</v>
      </c>
      <c r="H58" s="21">
        <f t="shared" si="2"/>
        <v>29.5497312</v>
      </c>
      <c r="I58" s="21">
        <f t="shared" si="3"/>
        <v>30.897198942720003</v>
      </c>
    </row>
    <row r="59" spans="1:9" ht="18.75" thickBot="1">
      <c r="A59" s="1" t="s">
        <v>154</v>
      </c>
      <c r="B59" s="7" t="s">
        <v>155</v>
      </c>
      <c r="C59" s="3" t="s">
        <v>147</v>
      </c>
      <c r="D59" s="21">
        <f>E59*1.0095</f>
        <v>1.080165</v>
      </c>
      <c r="E59" s="19">
        <v>1.07</v>
      </c>
      <c r="F59" s="21">
        <f t="shared" si="0"/>
        <v>1.071739713</v>
      </c>
      <c r="G59" s="21">
        <f t="shared" si="5"/>
        <v>1.284</v>
      </c>
      <c r="H59" s="21">
        <f t="shared" si="2"/>
        <v>1.3022328</v>
      </c>
      <c r="I59" s="21">
        <f t="shared" si="3"/>
        <v>1.3616146156800002</v>
      </c>
    </row>
    <row r="60" spans="1:9" ht="38.25" thickBot="1">
      <c r="A60" s="9" t="s">
        <v>156</v>
      </c>
      <c r="B60" s="10" t="s">
        <v>157</v>
      </c>
      <c r="C60" s="6" t="s">
        <v>147</v>
      </c>
      <c r="D60" s="21">
        <f>E60*1.0095</f>
        <v>24.773130000000002</v>
      </c>
      <c r="E60" s="20">
        <v>24.54</v>
      </c>
      <c r="F60" s="21">
        <f t="shared" si="0"/>
        <v>24.579899586</v>
      </c>
      <c r="G60" s="21">
        <f t="shared" si="5"/>
        <v>29.447999999999997</v>
      </c>
      <c r="H60" s="21">
        <f t="shared" si="2"/>
        <v>29.866161599999998</v>
      </c>
      <c r="I60" s="21">
        <f t="shared" si="3"/>
        <v>31.22805856896</v>
      </c>
    </row>
    <row r="61" spans="1:9" ht="57" thickBot="1">
      <c r="A61" s="9" t="s">
        <v>158</v>
      </c>
      <c r="B61" s="10" t="s">
        <v>207</v>
      </c>
      <c r="C61" s="6" t="s">
        <v>147</v>
      </c>
      <c r="D61" s="21">
        <f>E61*1.0095</f>
        <v>0.5552250000000001</v>
      </c>
      <c r="E61" s="20">
        <v>0.55</v>
      </c>
      <c r="F61" s="21">
        <f t="shared" si="0"/>
        <v>0.5508942450000001</v>
      </c>
      <c r="G61" s="21">
        <f t="shared" si="5"/>
        <v>0.66</v>
      </c>
      <c r="H61" s="21">
        <f t="shared" si="2"/>
        <v>0.6693720000000001</v>
      </c>
      <c r="I61" s="21">
        <f t="shared" si="3"/>
        <v>0.6998953632000001</v>
      </c>
    </row>
    <row r="62" spans="1:9" ht="38.25" thickBot="1">
      <c r="A62" s="9" t="s">
        <v>159</v>
      </c>
      <c r="B62" s="10" t="s">
        <v>160</v>
      </c>
      <c r="C62" s="6" t="s">
        <v>147</v>
      </c>
      <c r="D62" s="21">
        <f>E62*1.0095</f>
        <v>0.06057</v>
      </c>
      <c r="E62" s="20">
        <v>0.06</v>
      </c>
      <c r="F62" s="21">
        <f t="shared" si="0"/>
        <v>0.060097554</v>
      </c>
      <c r="G62" s="21">
        <f t="shared" si="5"/>
        <v>0.072</v>
      </c>
      <c r="H62" s="21">
        <f t="shared" si="2"/>
        <v>0.07302239999999999</v>
      </c>
      <c r="I62" s="21">
        <f t="shared" si="3"/>
        <v>0.07635222143999999</v>
      </c>
    </row>
    <row r="65" spans="1:7" ht="18">
      <c r="A65" s="23" t="s">
        <v>170</v>
      </c>
      <c r="B65" s="24"/>
      <c r="C65" s="24"/>
      <c r="D65" s="24"/>
      <c r="E65" s="24"/>
      <c r="F65" s="24"/>
      <c r="G65" s="24"/>
    </row>
    <row r="66" spans="1:15" ht="75.75" customHeight="1">
      <c r="A66" s="62" t="s">
        <v>173</v>
      </c>
      <c r="B66" s="63"/>
      <c r="C66" s="63"/>
      <c r="D66" s="63"/>
      <c r="E66" s="63"/>
      <c r="F66" s="63"/>
      <c r="G66" s="63"/>
      <c r="H66" s="63"/>
      <c r="I66" s="35"/>
      <c r="J66" s="35"/>
      <c r="K66" s="35"/>
      <c r="L66" s="35"/>
      <c r="M66" s="35"/>
      <c r="N66" s="35"/>
      <c r="O66" s="35"/>
    </row>
    <row r="67" spans="1:7" ht="16.5" customHeight="1">
      <c r="A67" s="23" t="s">
        <v>171</v>
      </c>
      <c r="B67" s="24"/>
      <c r="C67" s="24"/>
      <c r="D67" s="24"/>
      <c r="E67" s="24"/>
      <c r="F67" s="24"/>
      <c r="G67" s="24"/>
    </row>
    <row r="68" spans="1:7" ht="24" customHeight="1">
      <c r="A68" s="23" t="s">
        <v>172</v>
      </c>
      <c r="B68" s="24"/>
      <c r="C68" s="24"/>
      <c r="D68" s="24"/>
      <c r="E68" s="24"/>
      <c r="F68" s="24"/>
      <c r="G68" s="24"/>
    </row>
    <row r="69" spans="1:7" ht="60.75" customHeight="1">
      <c r="A69" s="62" t="s">
        <v>174</v>
      </c>
      <c r="B69" s="63"/>
      <c r="C69" s="63"/>
      <c r="D69" s="63"/>
      <c r="E69" s="63"/>
      <c r="F69" s="63"/>
      <c r="G69" s="63"/>
    </row>
    <row r="72" spans="1:7" ht="12.75">
      <c r="A72" s="43"/>
      <c r="B72" s="44"/>
      <c r="C72" s="43"/>
      <c r="D72" s="43"/>
      <c r="E72" s="43"/>
      <c r="F72" s="43"/>
      <c r="G72" s="43"/>
    </row>
    <row r="73" spans="1:7" ht="12.75">
      <c r="A73" s="24"/>
      <c r="B73" s="24"/>
      <c r="C73" s="24"/>
      <c r="D73" s="24"/>
      <c r="E73" s="24"/>
      <c r="F73" s="24"/>
      <c r="G73" s="24"/>
    </row>
    <row r="74" spans="1:7" ht="12.75">
      <c r="A74" s="24"/>
      <c r="B74" s="24"/>
      <c r="C74" s="24"/>
      <c r="D74" s="24"/>
      <c r="E74" s="24"/>
      <c r="F74" s="24"/>
      <c r="G74" s="24"/>
    </row>
    <row r="75" spans="1:7" ht="12.75">
      <c r="A75" s="24"/>
      <c r="B75" s="24"/>
      <c r="C75" s="24"/>
      <c r="D75" s="24"/>
      <c r="E75" s="24"/>
      <c r="F75" s="24"/>
      <c r="G75" s="24"/>
    </row>
    <row r="76" spans="1:7" ht="12.75">
      <c r="A76" s="24"/>
      <c r="B76" s="24"/>
      <c r="C76" s="24"/>
      <c r="D76" s="24"/>
      <c r="E76" s="24"/>
      <c r="F76" s="24"/>
      <c r="G76" s="24"/>
    </row>
  </sheetData>
  <sheetProtection/>
  <mergeCells count="13">
    <mergeCell ref="I10:I12"/>
    <mergeCell ref="H10:H12"/>
    <mergeCell ref="A66:H66"/>
    <mergeCell ref="A5:D5"/>
    <mergeCell ref="A6:D6"/>
    <mergeCell ref="A7:D7"/>
    <mergeCell ref="A72:G72"/>
    <mergeCell ref="A10:A12"/>
    <mergeCell ref="B10:B12"/>
    <mergeCell ref="C10:C12"/>
    <mergeCell ref="G10:G12"/>
    <mergeCell ref="F10:F12"/>
    <mergeCell ref="A69:G69"/>
  </mergeCells>
  <printOptions/>
  <pageMargins left="1.25" right="0.5" top="0.25" bottom="0.25" header="0" footer="0"/>
  <pageSetup horizontalDpi="600" verticalDpi="600" orientation="portrait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4" sqref="J2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tst01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dcristina</dc:creator>
  <cp:keywords/>
  <dc:description/>
  <cp:lastModifiedBy>Stan Sorin Dragos</cp:lastModifiedBy>
  <cp:lastPrinted>2018-09-27T09:16:32Z</cp:lastPrinted>
  <dcterms:created xsi:type="dcterms:W3CDTF">2014-09-11T05:37:15Z</dcterms:created>
  <dcterms:modified xsi:type="dcterms:W3CDTF">2018-09-27T09:17:08Z</dcterms:modified>
  <cp:category/>
  <cp:version/>
  <cp:contentType/>
  <cp:contentStatus/>
</cp:coreProperties>
</file>